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etraco-my.sharepoint.com/personal/ket10360_ketraco_co_ke/Documents/Documents/ASAP DOCS/ITEMS TO DELETE/MAKINDU TAC 1/"/>
    </mc:Choice>
  </mc:AlternateContent>
  <xr:revisionPtr revIDLastSave="0" documentId="8_{F7FBC187-34A1-4811-B774-6B51C466366A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Schedule 1" sheetId="4" r:id="rId1"/>
    <sheet name="Schedule 2" sheetId="15" r:id="rId2"/>
    <sheet name="Schedule 3" sheetId="6" r:id="rId3"/>
    <sheet name="Schedule 4" sheetId="16" r:id="rId4"/>
    <sheet name="Schedule 5-Grand Summary" sheetId="7" r:id="rId5"/>
    <sheet name="Schedule 6" sheetId="12" r:id="rId6"/>
  </sheets>
  <definedNames>
    <definedName name="_xlnm.Print_Area" localSheetId="0">'Schedule 1'!$A$1:$H$549</definedName>
    <definedName name="_xlnm.Print_Area" localSheetId="1">'Schedule 2'!$A$1:$H$549</definedName>
    <definedName name="_xlnm.Print_Area" localSheetId="3">'Schedule 4'!$A$1:$H$550</definedName>
    <definedName name="_xlnm.Print_Area" localSheetId="4">'Schedule 5-Grand Summary'!$A$1:$H$28</definedName>
    <definedName name="_xlnm.Print_Titles" localSheetId="0">'Schedule 1'!$1:$8</definedName>
    <definedName name="_xlnm.Print_Titles" localSheetId="1">'Schedule 2'!$1:$8</definedName>
    <definedName name="_xlnm.Print_Titles" localSheetId="2">'Schedule 3'!$5:$8</definedName>
    <definedName name="_xlnm.Print_Titles" localSheetId="3">'Schedule 4'!$1:$8</definedName>
    <definedName name="_xlnm.Print_Titles" localSheetId="4">'Schedule 5-Grand Summary'!$5:$9</definedName>
    <definedName name="_xlnm.Print_Titles" localSheetId="5">'Schedule 6'!$1:$8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2" i="16" l="1"/>
  <c r="B351" i="16"/>
  <c r="D245" i="16"/>
  <c r="D246" i="16"/>
  <c r="D247" i="16"/>
  <c r="D248" i="16"/>
  <c r="D249" i="16"/>
  <c r="D250" i="16"/>
  <c r="D251" i="16"/>
  <c r="D252" i="16"/>
  <c r="D253" i="16"/>
  <c r="D254" i="16"/>
  <c r="D255" i="16"/>
  <c r="D244" i="16"/>
  <c r="D235" i="16"/>
  <c r="D236" i="16"/>
  <c r="D237" i="16"/>
  <c r="D238" i="16"/>
  <c r="D239" i="16"/>
  <c r="D234" i="16"/>
  <c r="D227" i="16"/>
  <c r="D228" i="16"/>
  <c r="D229" i="16"/>
  <c r="D230" i="16"/>
  <c r="D231" i="16"/>
  <c r="D226" i="16"/>
  <c r="D214" i="16"/>
  <c r="D215" i="16"/>
  <c r="D216" i="16"/>
  <c r="D217" i="16"/>
  <c r="D218" i="16"/>
  <c r="D219" i="16"/>
  <c r="D220" i="16"/>
  <c r="D221" i="16"/>
  <c r="D222" i="16"/>
  <c r="D223" i="16"/>
  <c r="D213" i="16"/>
  <c r="D201" i="16"/>
  <c r="D202" i="16"/>
  <c r="D203" i="16"/>
  <c r="D204" i="16"/>
  <c r="D205" i="16"/>
  <c r="D206" i="16"/>
  <c r="D207" i="16"/>
  <c r="D208" i="16"/>
  <c r="D209" i="16"/>
  <c r="D210" i="16"/>
  <c r="D200" i="16"/>
  <c r="D184" i="16"/>
  <c r="D185" i="16"/>
  <c r="D186" i="16"/>
  <c r="D187" i="16"/>
  <c r="D188" i="16"/>
  <c r="D189" i="16"/>
  <c r="D190" i="16"/>
  <c r="D191" i="16"/>
  <c r="D192" i="16"/>
  <c r="D193" i="16"/>
  <c r="D183" i="16"/>
  <c r="D170" i="16"/>
  <c r="D171" i="16"/>
  <c r="D172" i="16"/>
  <c r="D173" i="16"/>
  <c r="D174" i="16"/>
  <c r="D175" i="16"/>
  <c r="D176" i="16"/>
  <c r="D177" i="16"/>
  <c r="D178" i="16"/>
  <c r="D179" i="16"/>
  <c r="D180" i="16"/>
  <c r="D169" i="16"/>
  <c r="D158" i="16"/>
  <c r="D159" i="16"/>
  <c r="D160" i="16"/>
  <c r="D161" i="16"/>
  <c r="D162" i="16"/>
  <c r="D157" i="16"/>
  <c r="D150" i="16"/>
  <c r="D151" i="16"/>
  <c r="D152" i="16"/>
  <c r="D153" i="16"/>
  <c r="D154" i="16"/>
  <c r="D149" i="16"/>
  <c r="D142" i="16"/>
  <c r="D143" i="16"/>
  <c r="D144" i="16"/>
  <c r="D145" i="16"/>
  <c r="D146" i="16"/>
  <c r="D141" i="16"/>
  <c r="D134" i="16"/>
  <c r="D135" i="16"/>
  <c r="D136" i="16"/>
  <c r="D137" i="16"/>
  <c r="D138" i="16"/>
  <c r="D133" i="16"/>
  <c r="D122" i="16"/>
  <c r="D123" i="16"/>
  <c r="D124" i="16"/>
  <c r="D125" i="16"/>
  <c r="D126" i="16"/>
  <c r="D121" i="16"/>
  <c r="D114" i="16"/>
  <c r="D115" i="16"/>
  <c r="D116" i="16"/>
  <c r="D117" i="16"/>
  <c r="D118" i="16"/>
  <c r="D113" i="16"/>
  <c r="D106" i="16"/>
  <c r="D107" i="16"/>
  <c r="D108" i="16"/>
  <c r="D109" i="16"/>
  <c r="D110" i="16"/>
  <c r="D105" i="16"/>
  <c r="D98" i="16"/>
  <c r="D99" i="16"/>
  <c r="D100" i="16"/>
  <c r="D101" i="16"/>
  <c r="D102" i="16"/>
  <c r="D97" i="16"/>
  <c r="D88" i="16"/>
  <c r="D89" i="16"/>
  <c r="D90" i="16"/>
  <c r="D91" i="16"/>
  <c r="D92" i="16"/>
  <c r="D87" i="16"/>
  <c r="D80" i="16"/>
  <c r="D81" i="16"/>
  <c r="D82" i="16"/>
  <c r="D83" i="16"/>
  <c r="D84" i="16"/>
  <c r="D79" i="16"/>
  <c r="D72" i="16"/>
  <c r="D73" i="16"/>
  <c r="D74" i="16"/>
  <c r="D75" i="16"/>
  <c r="D76" i="16"/>
  <c r="D71" i="16"/>
  <c r="D60" i="16"/>
  <c r="D61" i="16"/>
  <c r="D62" i="16"/>
  <c r="D63" i="16"/>
  <c r="D64" i="16"/>
  <c r="D59" i="16"/>
  <c r="D52" i="16"/>
  <c r="D53" i="16"/>
  <c r="D54" i="16"/>
  <c r="D55" i="16"/>
  <c r="D56" i="16"/>
  <c r="D51" i="16"/>
  <c r="D44" i="16"/>
  <c r="D45" i="16"/>
  <c r="D46" i="16"/>
  <c r="D47" i="16"/>
  <c r="D48" i="16"/>
  <c r="D43" i="16"/>
  <c r="D259" i="15"/>
  <c r="D260" i="15"/>
  <c r="D261" i="15"/>
  <c r="D262" i="15"/>
  <c r="D263" i="15"/>
  <c r="D264" i="15"/>
  <c r="D265" i="15"/>
  <c r="D266" i="15"/>
  <c r="D267" i="15"/>
  <c r="D268" i="15"/>
  <c r="D245" i="15"/>
  <c r="D246" i="15"/>
  <c r="D247" i="15"/>
  <c r="D248" i="15"/>
  <c r="D249" i="15"/>
  <c r="D250" i="15"/>
  <c r="D251" i="15"/>
  <c r="D252" i="15"/>
  <c r="D253" i="15"/>
  <c r="D254" i="15"/>
  <c r="D255" i="15"/>
  <c r="D244" i="15"/>
  <c r="D235" i="15"/>
  <c r="D236" i="15"/>
  <c r="D237" i="15"/>
  <c r="D238" i="15"/>
  <c r="D239" i="15"/>
  <c r="D234" i="15"/>
  <c r="D227" i="15"/>
  <c r="D228" i="15"/>
  <c r="D229" i="15"/>
  <c r="D230" i="15"/>
  <c r="D231" i="15"/>
  <c r="D226" i="15"/>
  <c r="D214" i="15"/>
  <c r="D215" i="15"/>
  <c r="D216" i="15"/>
  <c r="D217" i="15"/>
  <c r="D218" i="15"/>
  <c r="D219" i="15"/>
  <c r="D220" i="15"/>
  <c r="D221" i="15"/>
  <c r="D222" i="15"/>
  <c r="D223" i="15"/>
  <c r="D213" i="15"/>
  <c r="D201" i="15"/>
  <c r="D202" i="15"/>
  <c r="D203" i="15"/>
  <c r="D204" i="15"/>
  <c r="D205" i="15"/>
  <c r="D206" i="15"/>
  <c r="D207" i="15"/>
  <c r="D208" i="15"/>
  <c r="D209" i="15"/>
  <c r="D210" i="15"/>
  <c r="D200" i="15"/>
  <c r="D184" i="15"/>
  <c r="D185" i="15"/>
  <c r="D186" i="15"/>
  <c r="D187" i="15"/>
  <c r="D188" i="15"/>
  <c r="D189" i="15"/>
  <c r="D190" i="15"/>
  <c r="D191" i="15"/>
  <c r="D192" i="15"/>
  <c r="D193" i="15"/>
  <c r="D183" i="15"/>
  <c r="D170" i="15"/>
  <c r="D171" i="15"/>
  <c r="D172" i="15"/>
  <c r="D173" i="15"/>
  <c r="D174" i="15"/>
  <c r="D175" i="15"/>
  <c r="D176" i="15"/>
  <c r="D177" i="15"/>
  <c r="D178" i="15"/>
  <c r="D179" i="15"/>
  <c r="D180" i="15"/>
  <c r="D169" i="15"/>
  <c r="D164" i="15"/>
  <c r="D158" i="15"/>
  <c r="D159" i="15"/>
  <c r="D160" i="15"/>
  <c r="D161" i="15"/>
  <c r="D162" i="15"/>
  <c r="D157" i="15"/>
  <c r="D150" i="15"/>
  <c r="D151" i="15"/>
  <c r="D152" i="15"/>
  <c r="D153" i="15"/>
  <c r="D154" i="15"/>
  <c r="D149" i="15"/>
  <c r="D142" i="15"/>
  <c r="D143" i="15"/>
  <c r="D144" i="15"/>
  <c r="D145" i="15"/>
  <c r="D146" i="15"/>
  <c r="D141" i="15"/>
  <c r="D134" i="15"/>
  <c r="D135" i="15"/>
  <c r="D136" i="15"/>
  <c r="D137" i="15"/>
  <c r="D138" i="15"/>
  <c r="D133" i="15"/>
  <c r="D122" i="15"/>
  <c r="D123" i="15"/>
  <c r="D124" i="15"/>
  <c r="D125" i="15"/>
  <c r="D126" i="15"/>
  <c r="D121" i="15"/>
  <c r="D114" i="15"/>
  <c r="D115" i="15"/>
  <c r="D116" i="15"/>
  <c r="D117" i="15"/>
  <c r="D118" i="15"/>
  <c r="D113" i="15"/>
  <c r="D106" i="15"/>
  <c r="D107" i="15"/>
  <c r="D108" i="15"/>
  <c r="D109" i="15"/>
  <c r="D110" i="15"/>
  <c r="D105" i="15"/>
  <c r="D98" i="15"/>
  <c r="D99" i="15"/>
  <c r="D100" i="15"/>
  <c r="D101" i="15"/>
  <c r="D102" i="15"/>
  <c r="D97" i="15"/>
  <c r="D88" i="15"/>
  <c r="D89" i="15"/>
  <c r="D90" i="15"/>
  <c r="D91" i="15"/>
  <c r="D92" i="15"/>
  <c r="D87" i="15"/>
  <c r="D80" i="15"/>
  <c r="D81" i="15"/>
  <c r="D82" i="15"/>
  <c r="D83" i="15"/>
  <c r="D84" i="15"/>
  <c r="D79" i="15"/>
  <c r="D72" i="15"/>
  <c r="D73" i="15"/>
  <c r="D74" i="15"/>
  <c r="D75" i="15"/>
  <c r="D76" i="15"/>
  <c r="D71" i="15"/>
  <c r="D60" i="15"/>
  <c r="D61" i="15"/>
  <c r="D62" i="15"/>
  <c r="D63" i="15"/>
  <c r="D64" i="15"/>
  <c r="D59" i="15"/>
  <c r="D52" i="15"/>
  <c r="D53" i="15"/>
  <c r="D54" i="15"/>
  <c r="D55" i="15"/>
  <c r="D56" i="15"/>
  <c r="D51" i="15"/>
  <c r="D44" i="15"/>
  <c r="D45" i="15"/>
  <c r="D46" i="15"/>
  <c r="D47" i="15"/>
  <c r="D48" i="15"/>
  <c r="D43" i="15"/>
  <c r="C351" i="16"/>
  <c r="D351" i="16"/>
  <c r="C352" i="16"/>
  <c r="D352" i="16"/>
  <c r="B353" i="16"/>
  <c r="C353" i="16"/>
  <c r="D353" i="16"/>
  <c r="B354" i="16"/>
  <c r="C354" i="16"/>
  <c r="D354" i="16"/>
  <c r="B355" i="16"/>
  <c r="C355" i="16"/>
  <c r="D355" i="16"/>
  <c r="B356" i="16"/>
  <c r="C356" i="16"/>
  <c r="D356" i="16"/>
  <c r="B357" i="16"/>
  <c r="C357" i="16"/>
  <c r="D357" i="16"/>
  <c r="B358" i="16"/>
  <c r="C358" i="16"/>
  <c r="D358" i="16"/>
  <c r="B359" i="16"/>
  <c r="C359" i="16"/>
  <c r="D359" i="16"/>
  <c r="B360" i="16"/>
  <c r="C360" i="16"/>
  <c r="D360" i="16"/>
  <c r="B361" i="16"/>
  <c r="C361" i="16"/>
  <c r="D361" i="16"/>
  <c r="B362" i="16"/>
  <c r="C362" i="16"/>
  <c r="D362" i="16"/>
  <c r="B363" i="16"/>
  <c r="C363" i="16"/>
  <c r="D363" i="16"/>
  <c r="B364" i="16"/>
  <c r="C364" i="16"/>
  <c r="D364" i="16"/>
  <c r="B365" i="16"/>
  <c r="C365" i="16"/>
  <c r="D365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50" i="16"/>
  <c r="B525" i="16"/>
  <c r="B350" i="15"/>
  <c r="C350" i="15"/>
  <c r="D350" i="15"/>
  <c r="B351" i="15"/>
  <c r="C351" i="15"/>
  <c r="D351" i="15"/>
  <c r="B352" i="15"/>
  <c r="C352" i="15"/>
  <c r="D352" i="15"/>
  <c r="B353" i="15"/>
  <c r="C353" i="15"/>
  <c r="D353" i="15"/>
  <c r="B354" i="15"/>
  <c r="C354" i="15"/>
  <c r="D354" i="15"/>
  <c r="B355" i="15"/>
  <c r="C355" i="15"/>
  <c r="D355" i="15"/>
  <c r="B356" i="15"/>
  <c r="C356" i="15"/>
  <c r="D356" i="15"/>
  <c r="B357" i="15"/>
  <c r="C357" i="15"/>
  <c r="D357" i="15"/>
  <c r="B358" i="15"/>
  <c r="C358" i="15"/>
  <c r="D358" i="15"/>
  <c r="B359" i="15"/>
  <c r="C359" i="15"/>
  <c r="D359" i="15"/>
  <c r="B360" i="15"/>
  <c r="C360" i="15"/>
  <c r="D360" i="15"/>
  <c r="B361" i="15"/>
  <c r="C361" i="15"/>
  <c r="D361" i="15"/>
  <c r="B362" i="15"/>
  <c r="C362" i="15"/>
  <c r="D362" i="15"/>
  <c r="B363" i="15"/>
  <c r="C363" i="15"/>
  <c r="D363" i="15"/>
  <c r="B364" i="15"/>
  <c r="C364" i="15"/>
  <c r="D364" i="15"/>
  <c r="A351" i="15"/>
  <c r="A352" i="15"/>
  <c r="A353" i="15"/>
  <c r="A354" i="15"/>
  <c r="A355" i="15"/>
  <c r="A356" i="15"/>
  <c r="A357" i="15"/>
  <c r="A358" i="15"/>
  <c r="A359" i="15"/>
  <c r="A360" i="15"/>
  <c r="A361" i="15"/>
  <c r="A362" i="15"/>
  <c r="A363" i="15"/>
  <c r="A364" i="15"/>
  <c r="A350" i="15"/>
  <c r="B524" i="15"/>
  <c r="D381" i="15"/>
  <c r="D382" i="16"/>
  <c r="D412" i="16"/>
  <c r="D411" i="15"/>
  <c r="D341" i="16"/>
  <c r="D342" i="16"/>
  <c r="D343" i="16"/>
  <c r="D344" i="16"/>
  <c r="D345" i="16"/>
  <c r="D340" i="16"/>
  <c r="D328" i="16"/>
  <c r="D329" i="16"/>
  <c r="D330" i="16"/>
  <c r="D331" i="16"/>
  <c r="D332" i="16"/>
  <c r="D333" i="16"/>
  <c r="D334" i="16"/>
  <c r="D335" i="16"/>
  <c r="D336" i="16"/>
  <c r="D337" i="16"/>
  <c r="D327" i="16"/>
  <c r="D315" i="16"/>
  <c r="D316" i="16"/>
  <c r="D317" i="16"/>
  <c r="D318" i="16"/>
  <c r="D319" i="16"/>
  <c r="D320" i="16"/>
  <c r="D321" i="16"/>
  <c r="D322" i="16"/>
  <c r="D323" i="16"/>
  <c r="D324" i="16"/>
  <c r="D314" i="16"/>
  <c r="D302" i="16"/>
  <c r="D303" i="16"/>
  <c r="D304" i="16"/>
  <c r="D305" i="16"/>
  <c r="D306" i="16"/>
  <c r="D307" i="16"/>
  <c r="D308" i="16"/>
  <c r="D309" i="16"/>
  <c r="D310" i="16"/>
  <c r="D311" i="16"/>
  <c r="D301" i="16"/>
  <c r="D289" i="16"/>
  <c r="D290" i="16"/>
  <c r="D291" i="16"/>
  <c r="D292" i="16"/>
  <c r="D293" i="16"/>
  <c r="D294" i="16"/>
  <c r="D295" i="16"/>
  <c r="D296" i="16"/>
  <c r="D297" i="16"/>
  <c r="D298" i="16"/>
  <c r="D288" i="16"/>
  <c r="D276" i="16"/>
  <c r="D277" i="16"/>
  <c r="D278" i="16"/>
  <c r="D279" i="16"/>
  <c r="D280" i="16"/>
  <c r="D281" i="16"/>
  <c r="D282" i="16"/>
  <c r="D283" i="16"/>
  <c r="D284" i="16"/>
  <c r="D285" i="16"/>
  <c r="D275" i="16"/>
  <c r="D259" i="16"/>
  <c r="D260" i="16"/>
  <c r="D261" i="16"/>
  <c r="D262" i="16"/>
  <c r="D263" i="16"/>
  <c r="D264" i="16"/>
  <c r="D265" i="16"/>
  <c r="D266" i="16"/>
  <c r="D267" i="16"/>
  <c r="D268" i="16"/>
  <c r="D258" i="16"/>
  <c r="D289" i="15"/>
  <c r="D290" i="15"/>
  <c r="D291" i="15"/>
  <c r="D292" i="15"/>
  <c r="D293" i="15"/>
  <c r="D294" i="15"/>
  <c r="D295" i="15"/>
  <c r="D296" i="15"/>
  <c r="D297" i="15"/>
  <c r="D298" i="15"/>
  <c r="D301" i="15"/>
  <c r="D302" i="15"/>
  <c r="D303" i="15"/>
  <c r="D304" i="15"/>
  <c r="D305" i="15"/>
  <c r="D306" i="15"/>
  <c r="D307" i="15"/>
  <c r="D308" i="15"/>
  <c r="D309" i="15"/>
  <c r="D310" i="15"/>
  <c r="D311" i="15"/>
  <c r="D314" i="15"/>
  <c r="D315" i="15"/>
  <c r="D316" i="15"/>
  <c r="D317" i="15"/>
  <c r="D318" i="15"/>
  <c r="D319" i="15"/>
  <c r="D320" i="15"/>
  <c r="D321" i="15"/>
  <c r="D322" i="15"/>
  <c r="D323" i="15"/>
  <c r="D324" i="15"/>
  <c r="D327" i="15"/>
  <c r="D328" i="15"/>
  <c r="D329" i="15"/>
  <c r="D330" i="15"/>
  <c r="D331" i="15"/>
  <c r="D332" i="15"/>
  <c r="D333" i="15"/>
  <c r="D334" i="15"/>
  <c r="D335" i="15"/>
  <c r="D336" i="15"/>
  <c r="D337" i="15"/>
  <c r="D340" i="15"/>
  <c r="D341" i="15"/>
  <c r="D342" i="15"/>
  <c r="D343" i="15"/>
  <c r="D344" i="15"/>
  <c r="D345" i="15"/>
  <c r="D288" i="15"/>
  <c r="D275" i="15"/>
  <c r="D276" i="15"/>
  <c r="D277" i="15"/>
  <c r="D278" i="15"/>
  <c r="D279" i="15"/>
  <c r="D280" i="15"/>
  <c r="D281" i="15"/>
  <c r="D282" i="15"/>
  <c r="D283" i="15"/>
  <c r="D284" i="15"/>
  <c r="D285" i="15"/>
  <c r="D258" i="15"/>
  <c r="D93" i="16" l="1"/>
  <c r="D427" i="16"/>
  <c r="D428" i="16"/>
  <c r="D429" i="16"/>
  <c r="D426" i="16"/>
  <c r="D422" i="16"/>
  <c r="D421" i="16"/>
  <c r="D416" i="16"/>
  <c r="D388" i="16"/>
  <c r="D386" i="16"/>
  <c r="D387" i="15"/>
  <c r="D385" i="15"/>
  <c r="D421" i="15"/>
  <c r="D420" i="15"/>
  <c r="D415" i="15"/>
  <c r="D428" i="15"/>
  <c r="D426" i="15"/>
  <c r="D427" i="15"/>
  <c r="D425" i="15"/>
  <c r="D396" i="16" l="1"/>
  <c r="D390" i="16"/>
  <c r="D377" i="16"/>
  <c r="D395" i="15"/>
  <c r="D389" i="15"/>
  <c r="A480" i="16" l="1"/>
  <c r="D420" i="16"/>
  <c r="A369" i="16"/>
  <c r="D240" i="16"/>
  <c r="D232" i="16"/>
  <c r="D224" i="16"/>
  <c r="D211" i="16"/>
  <c r="A195" i="16"/>
  <c r="D194" i="16"/>
  <c r="D181" i="16"/>
  <c r="D387" i="16" s="1"/>
  <c r="D397" i="16" s="1"/>
  <c r="D163" i="16"/>
  <c r="D155" i="16"/>
  <c r="D147" i="16"/>
  <c r="D139" i="16"/>
  <c r="D127" i="16"/>
  <c r="D119" i="16"/>
  <c r="D111" i="16"/>
  <c r="D103" i="16"/>
  <c r="D85" i="16"/>
  <c r="D77" i="16"/>
  <c r="A66" i="16"/>
  <c r="D65" i="16"/>
  <c r="D57" i="16"/>
  <c r="D49" i="16"/>
  <c r="D35" i="16"/>
  <c r="D34" i="16"/>
  <c r="A478" i="15"/>
  <c r="D419" i="15"/>
  <c r="A368" i="15"/>
  <c r="D240" i="15"/>
  <c r="D232" i="15"/>
  <c r="D224" i="15"/>
  <c r="D211" i="15"/>
  <c r="A195" i="15"/>
  <c r="D194" i="15"/>
  <c r="D181" i="15"/>
  <c r="D386" i="15" s="1"/>
  <c r="D396" i="15" s="1"/>
  <c r="D163" i="15"/>
  <c r="D155" i="15"/>
  <c r="D147" i="15"/>
  <c r="D139" i="15"/>
  <c r="D127" i="15"/>
  <c r="D119" i="15"/>
  <c r="D111" i="15"/>
  <c r="D103" i="15"/>
  <c r="D93" i="15"/>
  <c r="D85" i="15"/>
  <c r="D77" i="15"/>
  <c r="A66" i="15"/>
  <c r="D65" i="15"/>
  <c r="D57" i="15"/>
  <c r="D49" i="15"/>
  <c r="D35" i="15"/>
  <c r="D34" i="15"/>
  <c r="D94" i="16" l="1"/>
  <c r="D378" i="15"/>
  <c r="D379" i="16"/>
  <c r="D165" i="16"/>
  <c r="D94" i="15"/>
  <c r="D165" i="15"/>
  <c r="D241" i="15"/>
  <c r="D241" i="16"/>
  <c r="D419" i="4"/>
  <c r="D395" i="4"/>
  <c r="D389" i="4"/>
  <c r="D181" i="4"/>
  <c r="D194" i="4"/>
  <c r="D211" i="4"/>
  <c r="D224" i="4"/>
  <c r="D232" i="4"/>
  <c r="D240" i="4"/>
  <c r="D256" i="4"/>
  <c r="D269" i="4"/>
  <c r="D286" i="4"/>
  <c r="D299" i="4"/>
  <c r="D312" i="4"/>
  <c r="D325" i="4"/>
  <c r="D346" i="4"/>
  <c r="D338" i="4"/>
  <c r="D49" i="4"/>
  <c r="D57" i="4"/>
  <c r="D65" i="4"/>
  <c r="D77" i="4"/>
  <c r="D85" i="4"/>
  <c r="D93" i="4"/>
  <c r="D103" i="4"/>
  <c r="D111" i="4"/>
  <c r="D119" i="4"/>
  <c r="D127" i="4"/>
  <c r="D139" i="4"/>
  <c r="D147" i="4"/>
  <c r="D155" i="4"/>
  <c r="D163" i="4"/>
  <c r="D35" i="4"/>
  <c r="D34" i="4"/>
  <c r="A478" i="4"/>
  <c r="A368" i="4"/>
  <c r="A195" i="4"/>
  <c r="A66" i="4"/>
  <c r="A1" i="12"/>
  <c r="A1" i="7"/>
  <c r="A1" i="6"/>
  <c r="D166" i="16" l="1"/>
  <c r="D325" i="15"/>
  <c r="D325" i="16"/>
  <c r="D269" i="15"/>
  <c r="D269" i="16"/>
  <c r="D404" i="4"/>
  <c r="D312" i="15"/>
  <c r="D404" i="15" s="1"/>
  <c r="D312" i="16"/>
  <c r="D405" i="16" s="1"/>
  <c r="D256" i="16"/>
  <c r="D256" i="15"/>
  <c r="D338" i="15"/>
  <c r="D338" i="16"/>
  <c r="D299" i="15"/>
  <c r="D299" i="16"/>
  <c r="D393" i="16"/>
  <c r="D399" i="16" s="1"/>
  <c r="D378" i="16"/>
  <c r="D383" i="16"/>
  <c r="D346" i="16"/>
  <c r="D346" i="15"/>
  <c r="D286" i="15"/>
  <c r="D286" i="16"/>
  <c r="D377" i="15"/>
  <c r="D392" i="15"/>
  <c r="D398" i="15" s="1"/>
  <c r="D382" i="15"/>
  <c r="D376" i="15"/>
  <c r="D166" i="15"/>
  <c r="D94" i="4"/>
  <c r="D165" i="4"/>
  <c r="D406" i="4"/>
  <c r="D408" i="4"/>
  <c r="D422" i="4"/>
  <c r="D405" i="4"/>
  <c r="D412" i="4"/>
  <c r="D407" i="4"/>
  <c r="D416" i="4"/>
  <c r="D347" i="4"/>
  <c r="D418" i="4" s="1"/>
  <c r="D241" i="4"/>
  <c r="D409" i="16" l="1"/>
  <c r="D413" i="16"/>
  <c r="D423" i="16"/>
  <c r="D417" i="16"/>
  <c r="D406" i="16"/>
  <c r="D408" i="16"/>
  <c r="D407" i="15"/>
  <c r="D407" i="16"/>
  <c r="D376" i="4"/>
  <c r="D388" i="4"/>
  <c r="D408" i="15"/>
  <c r="D347" i="15"/>
  <c r="D348" i="16"/>
  <c r="D349" i="16" s="1"/>
  <c r="D416" i="15"/>
  <c r="D405" i="15"/>
  <c r="D422" i="15"/>
  <c r="D412" i="15"/>
  <c r="D406" i="15"/>
  <c r="D166" i="4"/>
  <c r="D348" i="4"/>
  <c r="D382" i="4"/>
  <c r="D377" i="4"/>
  <c r="D392" i="4"/>
  <c r="D31" i="6"/>
  <c r="D32" i="6"/>
  <c r="D30" i="6"/>
  <c r="D435" i="16" l="1"/>
  <c r="D419" i="16"/>
  <c r="D348" i="15"/>
  <c r="D434" i="15" s="1"/>
  <c r="D418" i="15"/>
  <c r="D388" i="15"/>
  <c r="D397" i="15" s="1"/>
  <c r="D389" i="16"/>
  <c r="D398" i="16" s="1"/>
  <c r="D378" i="4"/>
  <c r="D386" i="4"/>
  <c r="D434" i="4" l="1"/>
  <c r="D397" i="4"/>
  <c r="D396" i="4"/>
  <c r="D398" i="4" l="1"/>
</calcChain>
</file>

<file path=xl/sharedStrings.xml><?xml version="1.0" encoding="utf-8"?>
<sst xmlns="http://schemas.openxmlformats.org/spreadsheetml/2006/main" count="3837" uniqueCount="646">
  <si>
    <t>400/132kV MAKINDU Transmission lines- LILO</t>
  </si>
  <si>
    <t>Schedules of Rates and Prices</t>
  </si>
  <si>
    <t>Schedule No. 1</t>
  </si>
  <si>
    <t>Plant and Mandatory Spare Parts Supplied from Abroad</t>
  </si>
  <si>
    <t>Item</t>
  </si>
  <si>
    <t>Description</t>
  </si>
  <si>
    <t>Unit</t>
  </si>
  <si>
    <t>Qty</t>
  </si>
  <si>
    <t>Unit Price</t>
  </si>
  <si>
    <t>Total Price</t>
  </si>
  <si>
    <t>Foreign Currency Portion</t>
  </si>
  <si>
    <t>Local Currency Portion</t>
  </si>
  <si>
    <t>Foreign</t>
  </si>
  <si>
    <t>Local</t>
  </si>
  <si>
    <t>Bidders shall enter a code representing the country of origin of all imported plant and equipement.</t>
  </si>
  <si>
    <t>Specify currency create and use as many columns for unit price and total price as there are currencies</t>
  </si>
  <si>
    <t>Overview Details Price Sheets</t>
  </si>
  <si>
    <t>Preliminary Works</t>
  </si>
  <si>
    <t>Foundations</t>
  </si>
  <si>
    <t>2A</t>
  </si>
  <si>
    <t>400kV tower foundation</t>
  </si>
  <si>
    <t>2B</t>
  </si>
  <si>
    <t>132kV tower foundation</t>
  </si>
  <si>
    <t>Towers</t>
  </si>
  <si>
    <t>3A</t>
  </si>
  <si>
    <t>400kV Towers</t>
  </si>
  <si>
    <t>3B</t>
  </si>
  <si>
    <t>132kV Towers</t>
  </si>
  <si>
    <t>3C</t>
  </si>
  <si>
    <t>Tower Tests</t>
  </si>
  <si>
    <t>Conductor, OPGW, Earth Wire, Insulators &amp; associated items</t>
  </si>
  <si>
    <t>Tower Earthing</t>
  </si>
  <si>
    <t>Miscellaneous</t>
  </si>
  <si>
    <t>Mandatory spare parts and tools</t>
  </si>
  <si>
    <t>Other Services</t>
  </si>
  <si>
    <t>Total to schedule No 5 (Grand Summary)</t>
  </si>
  <si>
    <t>Detailed Price Sheets</t>
  </si>
  <si>
    <t>Mobilization                                                                                                                             Shall include store yards,site offices</t>
  </si>
  <si>
    <t>lot</t>
  </si>
  <si>
    <t>Line Survey                                                                                                                    Shall include profile drawings,tower spotting ,approval of routing and landmark for the Right of way (RoW)</t>
  </si>
  <si>
    <t>route km</t>
  </si>
  <si>
    <t>Soil investigation                                                                                                                     Shall include sample testing , data report</t>
  </si>
  <si>
    <t>Line Access                                                                                                                              Shall include bush clearing,access roads</t>
  </si>
  <si>
    <t>Foundation Design</t>
  </si>
  <si>
    <t>Tower Design</t>
  </si>
  <si>
    <t>Insulator Design</t>
  </si>
  <si>
    <t>Total Preliminary Works</t>
  </si>
  <si>
    <t>400kV Tower Foundation, including stub angles</t>
  </si>
  <si>
    <t>Suspension Tower 400S Foundations</t>
  </si>
  <si>
    <t>2.1.1</t>
  </si>
  <si>
    <t>in hard rock ( Class 1)</t>
  </si>
  <si>
    <t>per tower</t>
  </si>
  <si>
    <t>2.1.2</t>
  </si>
  <si>
    <t>in soft weathered rock (class 2)</t>
  </si>
  <si>
    <t>2.1.3</t>
  </si>
  <si>
    <t>in good soil condition ( Class 3)</t>
  </si>
  <si>
    <t>2.1.4</t>
  </si>
  <si>
    <t>in poor soil condition no water ( class 4)</t>
  </si>
  <si>
    <t>2.1.5</t>
  </si>
  <si>
    <t>in poor soil condition with water ( class 5)</t>
  </si>
  <si>
    <t>2.1.6</t>
  </si>
  <si>
    <t>in very poor soil condition ( class 6)</t>
  </si>
  <si>
    <t>Total</t>
  </si>
  <si>
    <t>Light angle Tower 400T10 Foundations</t>
  </si>
  <si>
    <t>2.2.1</t>
  </si>
  <si>
    <t>2.2.2</t>
  </si>
  <si>
    <t>2.2.3</t>
  </si>
  <si>
    <t>2.2.4</t>
  </si>
  <si>
    <t>2.2.5</t>
  </si>
  <si>
    <t>2.2.6</t>
  </si>
  <si>
    <t>Medium angle Tower400T30 Foundations</t>
  </si>
  <si>
    <t>2.3.1</t>
  </si>
  <si>
    <t>2.3.2</t>
  </si>
  <si>
    <t>2.3.3</t>
  </si>
  <si>
    <t>2.3.4</t>
  </si>
  <si>
    <t>2.3.5</t>
  </si>
  <si>
    <t>2.3.6</t>
  </si>
  <si>
    <t>Heavy angle Tower 400T60 Foundations</t>
  </si>
  <si>
    <t>2.4.1</t>
  </si>
  <si>
    <t>2.4.2</t>
  </si>
  <si>
    <t>2.4.3</t>
  </si>
  <si>
    <t>2.4.4</t>
  </si>
  <si>
    <t>2.4.5</t>
  </si>
  <si>
    <t>2.4.6</t>
  </si>
  <si>
    <t>Terminal Tower 400T90 Foundations</t>
  </si>
  <si>
    <t>2.5.1</t>
  </si>
  <si>
    <t>2.5.2</t>
  </si>
  <si>
    <t>2.5.3</t>
  </si>
  <si>
    <t>2.5.4</t>
  </si>
  <si>
    <t>2.5.5</t>
  </si>
  <si>
    <t>2.5.6</t>
  </si>
  <si>
    <t>Transposition Tower D400TR Foundations</t>
  </si>
  <si>
    <t>2.6.1</t>
  </si>
  <si>
    <t>2.6.2</t>
  </si>
  <si>
    <t>2.6.3</t>
  </si>
  <si>
    <t>2.6.4</t>
  </si>
  <si>
    <t>2.6.5</t>
  </si>
  <si>
    <t>2.6.6</t>
  </si>
  <si>
    <t>Total all the 400kV foundation</t>
  </si>
  <si>
    <t>132kV Tower Foundation, including stub angles</t>
  </si>
  <si>
    <t>Suspension Tower 132S-SC Foundations</t>
  </si>
  <si>
    <t>2.7.1</t>
  </si>
  <si>
    <t>2.7.2</t>
  </si>
  <si>
    <t>2.7.3</t>
  </si>
  <si>
    <t>2.7.4</t>
  </si>
  <si>
    <t>2.7.5</t>
  </si>
  <si>
    <t>2.7.6</t>
  </si>
  <si>
    <t>Medium angle Tower 132T30-SC Foundations</t>
  </si>
  <si>
    <t>2.8.1</t>
  </si>
  <si>
    <t>2.8.2</t>
  </si>
  <si>
    <t>2.8.3</t>
  </si>
  <si>
    <t>2.8.4</t>
  </si>
  <si>
    <t>2.8.5</t>
  </si>
  <si>
    <t>2.8.6</t>
  </si>
  <si>
    <t>Heavy angle Tower 132T60-SC Foundations</t>
  </si>
  <si>
    <t>2.9.1</t>
  </si>
  <si>
    <t>2.9.2</t>
  </si>
  <si>
    <t>2.9.3</t>
  </si>
  <si>
    <t>2.9.4</t>
  </si>
  <si>
    <t>2.9.5</t>
  </si>
  <si>
    <t>2.9.6</t>
  </si>
  <si>
    <t>Heavy angle Tower 132-SPECIAL-DC Foundations</t>
  </si>
  <si>
    <t>2.10.1</t>
  </si>
  <si>
    <t>2.10.2</t>
  </si>
  <si>
    <t>2.10.3</t>
  </si>
  <si>
    <t>2.10.4</t>
  </si>
  <si>
    <t>2.10.5</t>
  </si>
  <si>
    <t>2.10.6</t>
  </si>
  <si>
    <t>Suspension Tower 132S-DC Foundations</t>
  </si>
  <si>
    <t>2.11.1</t>
  </si>
  <si>
    <t>2.11.2</t>
  </si>
  <si>
    <t>2.11.3</t>
  </si>
  <si>
    <t>2.11.4</t>
  </si>
  <si>
    <t>2.11.5</t>
  </si>
  <si>
    <t>2.11.6</t>
  </si>
  <si>
    <t>Light angle Tower 132T10-DC Foundations</t>
  </si>
  <si>
    <t>2.12.1</t>
  </si>
  <si>
    <t>2.12.2</t>
  </si>
  <si>
    <t>2.12.3</t>
  </si>
  <si>
    <t>2.12.4</t>
  </si>
  <si>
    <t>2.12.5</t>
  </si>
  <si>
    <t>2.12.6</t>
  </si>
  <si>
    <t>Heavy angle Tower 132T60-DC Foundations</t>
  </si>
  <si>
    <t>2.13.1</t>
  </si>
  <si>
    <t>2.13.2</t>
  </si>
  <si>
    <t>2.13.3</t>
  </si>
  <si>
    <t>2.13.4</t>
  </si>
  <si>
    <t>2.13.5</t>
  </si>
  <si>
    <t>2.13.6</t>
  </si>
  <si>
    <t>Terminal Tower 132TT-DC Foundations</t>
  </si>
  <si>
    <t>2.14.1</t>
  </si>
  <si>
    <t>2.14.2</t>
  </si>
  <si>
    <t>2.14.3</t>
  </si>
  <si>
    <t>2.14.4</t>
  </si>
  <si>
    <t>2.14.5</t>
  </si>
  <si>
    <t>2.14.6</t>
  </si>
  <si>
    <t>Other necessary material and equipment</t>
  </si>
  <si>
    <t>Total all the 132kV foundation</t>
  </si>
  <si>
    <t>Total Foundations</t>
  </si>
  <si>
    <t>Suspension Tower 400S</t>
  </si>
  <si>
    <t>3.1.1</t>
  </si>
  <si>
    <t xml:space="preserve">Basic Tower for standard tower height </t>
  </si>
  <si>
    <t>each</t>
  </si>
  <si>
    <t>3.1.2</t>
  </si>
  <si>
    <t>Body extension -3m</t>
  </si>
  <si>
    <t>3.1.3</t>
  </si>
  <si>
    <t>Body extension +3m</t>
  </si>
  <si>
    <t>3.1.4</t>
  </si>
  <si>
    <t>Body extension +6m</t>
  </si>
  <si>
    <t>3.1.5</t>
  </si>
  <si>
    <t>Body extension+9m</t>
  </si>
  <si>
    <t>3.1.6</t>
  </si>
  <si>
    <t>Body extension+12m</t>
  </si>
  <si>
    <t>3.1.7</t>
  </si>
  <si>
    <t>Body extension+18m</t>
  </si>
  <si>
    <t>3.1.8</t>
  </si>
  <si>
    <t>Leg Extension  -1m</t>
  </si>
  <si>
    <t>3.1.9</t>
  </si>
  <si>
    <t>Leg Extension  -2m</t>
  </si>
  <si>
    <t>3.1.10</t>
  </si>
  <si>
    <t>Leg Extension  +0m</t>
  </si>
  <si>
    <t>3.1.11</t>
  </si>
  <si>
    <t>Leg Extension  +1m</t>
  </si>
  <si>
    <t>3.1.12</t>
  </si>
  <si>
    <t>Leg Extension  +2m</t>
  </si>
  <si>
    <t>Total Towers</t>
  </si>
  <si>
    <t>Light angle Tower 400T10</t>
  </si>
  <si>
    <t>3.2.1</t>
  </si>
  <si>
    <t>3.2.2</t>
  </si>
  <si>
    <t>3.2.3</t>
  </si>
  <si>
    <t>3.2.4</t>
  </si>
  <si>
    <t>3.2.5</t>
  </si>
  <si>
    <t>Body extension +9m</t>
  </si>
  <si>
    <t>3.2.6</t>
  </si>
  <si>
    <t>3.2.7</t>
  </si>
  <si>
    <t>3.2.8</t>
  </si>
  <si>
    <t>3.2.9</t>
  </si>
  <si>
    <t>3.2.10</t>
  </si>
  <si>
    <t>3.2.11</t>
  </si>
  <si>
    <t>Heavy angle Tower 400T30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</si>
  <si>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</si>
  <si>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</si>
  <si>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</si>
  <si>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</si>
  <si>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</si>
  <si>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</si>
  <si>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</si>
  <si>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</si>
  <si>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</si>
  <si>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</si>
  <si>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</si>
  <si>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Heavy angle Tower 400T60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</si>
  <si>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</si>
  <si>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</si>
  <si>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</si>
  <si>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</si>
  <si>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</si>
  <si>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</si>
  <si>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</si>
  <si>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</si>
  <si>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</si>
  <si>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</si>
  <si>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</si>
  <si>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Terminal Tower 400T90</t>
  </si>
  <si>
    <t>3.5.1</t>
  </si>
  <si>
    <t>3.5.2</t>
  </si>
  <si>
    <t>3.5.3</t>
  </si>
  <si>
    <t>3.5.4</t>
  </si>
  <si>
    <t>3.5.5</t>
  </si>
  <si>
    <t>3.5.6</t>
  </si>
  <si>
    <t>3.5.7</t>
  </si>
  <si>
    <t xml:space="preserve">Transposition Tower D400TR </t>
  </si>
  <si>
    <t>3.6.2</t>
  </si>
  <si>
    <t>3.6.3</t>
  </si>
  <si>
    <t>3.6.4</t>
  </si>
  <si>
    <t>3.6.5</t>
  </si>
  <si>
    <t>3.6.6</t>
  </si>
  <si>
    <t>Total all 400kVTowers</t>
  </si>
  <si>
    <t xml:space="preserve">Suspension Tower 132S-SC </t>
  </si>
  <si>
    <t>3.7.1</t>
  </si>
  <si>
    <t>3.7.2</t>
  </si>
  <si>
    <t>Body extension +0m</t>
  </si>
  <si>
    <t>3.7.3</t>
  </si>
  <si>
    <t>3.7.4</t>
  </si>
  <si>
    <t>3.7.5</t>
  </si>
  <si>
    <t>3.7.6</t>
  </si>
  <si>
    <t>3.7.7</t>
  </si>
  <si>
    <t>3.7.8</t>
  </si>
  <si>
    <t>3.7.9</t>
  </si>
  <si>
    <t>3.7.10</t>
  </si>
  <si>
    <t>3.7.11</t>
  </si>
  <si>
    <t>3.7.12</t>
  </si>
  <si>
    <t>Medium angle Tower 132T30-SC</t>
  </si>
  <si>
    <t>3.8.1</t>
  </si>
  <si>
    <t>3.8.2</t>
  </si>
  <si>
    <t>3.8.3</t>
  </si>
  <si>
    <t>3.8.4</t>
  </si>
  <si>
    <t>3.8.5</t>
  </si>
  <si>
    <t>3.8.6</t>
  </si>
  <si>
    <t>3.8.7</t>
  </si>
  <si>
    <t>3.8.8</t>
  </si>
  <si>
    <t>3.8.9</t>
  </si>
  <si>
    <t>3.8.10</t>
  </si>
  <si>
    <t>3.8.11</t>
  </si>
  <si>
    <t xml:space="preserve">Heavy angle Tower 132T60-SC 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</si>
  <si>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</si>
  <si>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</si>
  <si>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</si>
  <si>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</si>
  <si>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</si>
  <si>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</si>
  <si>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</si>
  <si>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</si>
  <si>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</si>
  <si>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</si>
  <si>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3.9.11</t>
  </si>
  <si>
    <t xml:space="preserve">Heavy angle Tower 132-SPECIAL-DC </t>
  </si>
  <si>
    <t>3.10.1</t>
  </si>
  <si>
    <t>3.10.2</t>
  </si>
  <si>
    <t>3.10.3</t>
  </si>
  <si>
    <t>3.10.4</t>
  </si>
  <si>
    <t>3.10.5</t>
  </si>
  <si>
    <t>3.10.6</t>
  </si>
  <si>
    <t>3.10.7</t>
  </si>
  <si>
    <t>3.10.8</t>
  </si>
  <si>
    <t>3.10.9</t>
  </si>
  <si>
    <t>3.10.10</t>
  </si>
  <si>
    <t>3.10.11</t>
  </si>
  <si>
    <t xml:space="preserve">Suspension Tower 132S-DC </t>
  </si>
  <si>
    <t>3.11.1</t>
  </si>
  <si>
    <t>3.11.2</t>
  </si>
  <si>
    <t>3.11.3</t>
  </si>
  <si>
    <t>3.11.4</t>
  </si>
  <si>
    <t>3.11.5</t>
  </si>
  <si>
    <t>3.11.6</t>
  </si>
  <si>
    <t>3.11.7</t>
  </si>
  <si>
    <t>3.11.8</t>
  </si>
  <si>
    <t>3.11.9</t>
  </si>
  <si>
    <t>3.11.10</t>
  </si>
  <si>
    <t>3.11.11</t>
  </si>
  <si>
    <t xml:space="preserve">Light angle Tower 132T10-DC </t>
  </si>
  <si>
    <t>3.12.1</t>
  </si>
  <si>
    <t>3.12.2</t>
  </si>
  <si>
    <t>3.12.3</t>
  </si>
  <si>
    <t>3.12.4</t>
  </si>
  <si>
    <t>3.12.5</t>
  </si>
  <si>
    <t>3.12.6</t>
  </si>
  <si>
    <t>3.12.7</t>
  </si>
  <si>
    <t>3.12.8</t>
  </si>
  <si>
    <t>3.12.9</t>
  </si>
  <si>
    <t>3.12.10</t>
  </si>
  <si>
    <t>3.12.11</t>
  </si>
  <si>
    <t>Heavy angle Tower 132T60-DC</t>
  </si>
  <si>
    <t>3.13.1</t>
  </si>
  <si>
    <t>3.13.2</t>
  </si>
  <si>
    <t>3.13.3</t>
  </si>
  <si>
    <t>3.13.4</t>
  </si>
  <si>
    <t>3.13.5</t>
  </si>
  <si>
    <t>3.13.6</t>
  </si>
  <si>
    <t>3.13.7</t>
  </si>
  <si>
    <t>3.13.8</t>
  </si>
  <si>
    <t>3.13.9</t>
  </si>
  <si>
    <t>3.13.10</t>
  </si>
  <si>
    <t>3.13.11</t>
  </si>
  <si>
    <t xml:space="preserve">Terminal Tower 132TT-DC </t>
  </si>
  <si>
    <t>3.14.1</t>
  </si>
  <si>
    <t>3.14.2</t>
  </si>
  <si>
    <t>3.14.3</t>
  </si>
  <si>
    <t>3.14.4</t>
  </si>
  <si>
    <t>3.14.5</t>
  </si>
  <si>
    <t>3.14.6</t>
  </si>
  <si>
    <t>Total all 132kVTowers</t>
  </si>
  <si>
    <t>Total all Towers</t>
  </si>
  <si>
    <t>Tower Load Test</t>
  </si>
  <si>
    <t>3.15.1</t>
  </si>
  <si>
    <t>132S-SC Standard height +18m Body Extn +2m Leg Extn tower type tested up to destruction</t>
  </si>
  <si>
    <t>3.15.2</t>
  </si>
  <si>
    <t>3.15.3</t>
  </si>
  <si>
    <t>3.15.4</t>
  </si>
  <si>
    <t>3.15.5</t>
  </si>
  <si>
    <t>132S-DC Standard height +12m Body Extn +2m Leg Extn tower type tested up to destruction</t>
  </si>
  <si>
    <t>3.15.6</t>
  </si>
  <si>
    <t>132T10-DC Standard height +12m Body Extn+2m Leg Extn tower type tested to 100% loading</t>
  </si>
  <si>
    <t>3.15.7</t>
  </si>
  <si>
    <t>132T60-DC Standard height +12m Body Extn+2m Leg Extn tower type tested to 100% loading</t>
  </si>
  <si>
    <t>3.15.8</t>
  </si>
  <si>
    <t>132TT-DC Standard height +12mBody Extn+2m Leg Extn tower type to 100% loading</t>
  </si>
  <si>
    <t>3.15.9</t>
  </si>
  <si>
    <t>132-SPECIAL-DC Standard height+12mBody Extn+2m Leg Extn tower type to 100% loading</t>
  </si>
  <si>
    <t>3.15.10</t>
  </si>
  <si>
    <t>400S-DC Standard height +18m Body Extn +2m Leg Extn tower type tested up to destruction</t>
  </si>
  <si>
    <t>3.15.11</t>
  </si>
  <si>
    <t>3.15.12</t>
  </si>
  <si>
    <t>3.15.13</t>
  </si>
  <si>
    <t>3.15.14</t>
  </si>
  <si>
    <t>3.15.15</t>
  </si>
  <si>
    <t>Total Tower Tests</t>
  </si>
  <si>
    <t>4A</t>
  </si>
  <si>
    <t>400kV Conductor, GSW &amp; OPGW ( Including insulator strings)</t>
  </si>
  <si>
    <t>Insulator strings ( hardware and insulators)</t>
  </si>
  <si>
    <t>4.1.1</t>
  </si>
  <si>
    <t>Single suspension string</t>
  </si>
  <si>
    <t>set</t>
  </si>
  <si>
    <t>4.1.2</t>
  </si>
  <si>
    <t>Double suspension string</t>
  </si>
  <si>
    <t>4.1.3</t>
  </si>
  <si>
    <t>Single tension string</t>
  </si>
  <si>
    <t>4.1.4</t>
  </si>
  <si>
    <t>Double tension string</t>
  </si>
  <si>
    <t>4.1.5</t>
  </si>
  <si>
    <t>Jumper suspension string</t>
  </si>
  <si>
    <t>Total insulator strings &amp; associated items</t>
  </si>
  <si>
    <t>Conductor</t>
  </si>
  <si>
    <t>4.2.1</t>
  </si>
  <si>
    <t>2 Circuits ( x 3 Phase x Quad "ACSR" LARK per phase) including joints and jumpers</t>
  </si>
  <si>
    <t>km</t>
  </si>
  <si>
    <t>4.2.2</t>
  </si>
  <si>
    <t>Damper-spacers for conductor</t>
  </si>
  <si>
    <t>Total Phase Conductors &amp; Damper-Spacers</t>
  </si>
  <si>
    <t>OPGW system</t>
  </si>
  <si>
    <t>4.3.1</t>
  </si>
  <si>
    <t>OPGW</t>
  </si>
  <si>
    <t>4.3.2</t>
  </si>
  <si>
    <t>Suspension assembly</t>
  </si>
  <si>
    <t>4.3.3</t>
  </si>
  <si>
    <t>Tension assemblies double sets,including tower bonding,down drop connections and coils at joining towers</t>
  </si>
  <si>
    <t>4.3.4</t>
  </si>
  <si>
    <t>Tension assemblies double sets, including tower bonding for tension tower by-pass</t>
  </si>
  <si>
    <t>4.3.5</t>
  </si>
  <si>
    <t>Joint Boxes</t>
  </si>
  <si>
    <t>4.3.6</t>
  </si>
  <si>
    <t>Joint Termination Boxes</t>
  </si>
  <si>
    <t>4.3.7</t>
  </si>
  <si>
    <t>OPGW connection to S/S gantries</t>
  </si>
  <si>
    <t>4.3.8</t>
  </si>
  <si>
    <t>Stock bridge vibration damper</t>
  </si>
  <si>
    <t>Total OPGW &amp; associated items</t>
  </si>
  <si>
    <t>Earth wire</t>
  </si>
  <si>
    <t>4.4.1</t>
  </si>
  <si>
    <t>ACS Earth wire</t>
  </si>
  <si>
    <t>4.4.2</t>
  </si>
  <si>
    <t>4.4.3</t>
  </si>
  <si>
    <t>Tension assemblies double sets,including tower bonding</t>
  </si>
  <si>
    <t>4.4.4</t>
  </si>
  <si>
    <t>Total Earth Wire &amp; associated items</t>
  </si>
  <si>
    <t>Total for 400kV Conductor, OPGW &amp; Earth Wire</t>
  </si>
  <si>
    <t>4B</t>
  </si>
  <si>
    <t>132kV Conductor, GSW &amp; OPGW ( Including insulator strings)</t>
  </si>
  <si>
    <t>132kV Insulator strings ( hardware and insulators)</t>
  </si>
  <si>
    <t>4.6.1</t>
  </si>
  <si>
    <t>4.6.2</t>
  </si>
  <si>
    <t>4.6.3</t>
  </si>
  <si>
    <t>4.6.4</t>
  </si>
  <si>
    <t>4.6.5</t>
  </si>
  <si>
    <t>132kV Conductor</t>
  </si>
  <si>
    <t>4.7.1</t>
  </si>
  <si>
    <t>2 Circuits (x 3 Phase x single ACSR LYNX per phase) including joints and jumpers</t>
  </si>
  <si>
    <t>4.7.2</t>
  </si>
  <si>
    <t>Dampers for conductor</t>
  </si>
  <si>
    <t>132kV line-OPGW system</t>
  </si>
  <si>
    <t>4.8.1</t>
  </si>
  <si>
    <t>4.8.2</t>
  </si>
  <si>
    <t>4.8.3</t>
  </si>
  <si>
    <t>4.8.4</t>
  </si>
  <si>
    <t>4.8.5</t>
  </si>
  <si>
    <t>4.8.6</t>
  </si>
  <si>
    <t>4.8.7</t>
  </si>
  <si>
    <t>4.8.8</t>
  </si>
  <si>
    <t>132kV line-Earth wire</t>
  </si>
  <si>
    <t>4.9.1</t>
  </si>
  <si>
    <t>4.9.2</t>
  </si>
  <si>
    <t>4.9.3</t>
  </si>
  <si>
    <t>4.9.4</t>
  </si>
  <si>
    <t>Total for 132kV Conductor, OPGW &amp; Earth Wire</t>
  </si>
  <si>
    <t>Total Conductor, OPGW &amp; Earth Wire</t>
  </si>
  <si>
    <t>Basic Tower Earthing Step 1</t>
  </si>
  <si>
    <t>tower</t>
  </si>
  <si>
    <t>Additional Tower Earthing Step 2</t>
  </si>
  <si>
    <t>Additional Tower Earthing Step 3</t>
  </si>
  <si>
    <t>Tower Earthing in the hard rock area (GEM)</t>
  </si>
  <si>
    <t>Grading Rings</t>
  </si>
  <si>
    <t>Total Tower Earthing</t>
  </si>
  <si>
    <t>Foundation protection</t>
  </si>
  <si>
    <t>Painting towers ( Partial or Complete) with red/white colour for aircraft warning purpose</t>
  </si>
  <si>
    <t>Aircraft warning system -warning spheres</t>
  </si>
  <si>
    <t>Aircraft warning system -warning lights</t>
  </si>
  <si>
    <t>Excavation &amp; Back filling in lava fields, clayey, volcanic ash, murram, red, sandy or cotton soil</t>
  </si>
  <si>
    <t>Cum</t>
  </si>
  <si>
    <t>Solid Rock Excavation including reinstatement</t>
  </si>
  <si>
    <t>Imported Back Filling</t>
  </si>
  <si>
    <t xml:space="preserve">Rip-Rap Stone works to protect against erosion </t>
  </si>
  <si>
    <t>Sqm</t>
  </si>
  <si>
    <t>1 M X 1 M X 1 M rock filled Gabion installed to protect against erosion</t>
  </si>
  <si>
    <t>Lmt</t>
  </si>
  <si>
    <t>Steel Reinforcement including supply, Bending &amp; placing with wire binding</t>
  </si>
  <si>
    <t>Mt</t>
  </si>
  <si>
    <t>Concreting including cost of formwork with  fixing of template etc</t>
  </si>
  <si>
    <t>Total Miscellaneous</t>
  </si>
  <si>
    <t>Towers-132kV line</t>
  </si>
  <si>
    <t>7.1.1</t>
  </si>
  <si>
    <t>Suspension tower 132S-DC</t>
  </si>
  <si>
    <t>7.1.2</t>
  </si>
  <si>
    <t>Light angle tower 132T10</t>
  </si>
  <si>
    <t>7.1.3</t>
  </si>
  <si>
    <t>Heavy angle tower 132T60</t>
  </si>
  <si>
    <t>7.1.4</t>
  </si>
  <si>
    <t>Heavy angle tower 132TT</t>
  </si>
  <si>
    <t>7.2.1</t>
  </si>
  <si>
    <t>Single "ACSR LARK" Conductor-400kV line</t>
  </si>
  <si>
    <t>7.2.2</t>
  </si>
  <si>
    <t>Single "ACSR LYNX" Conductor-132kV line</t>
  </si>
  <si>
    <t>7.3A</t>
  </si>
  <si>
    <t>Insulator String &amp; hardware for 400kV line</t>
  </si>
  <si>
    <t>7.3.1</t>
  </si>
  <si>
    <t xml:space="preserve">Single suspension </t>
  </si>
  <si>
    <t>7.3.2</t>
  </si>
  <si>
    <t>Double suspension</t>
  </si>
  <si>
    <t>7.3.3</t>
  </si>
  <si>
    <t>Single tension</t>
  </si>
  <si>
    <t>7.3.4</t>
  </si>
  <si>
    <t>Double tension</t>
  </si>
  <si>
    <t>7.3.5</t>
  </si>
  <si>
    <t>Damper-spacer for conductor</t>
  </si>
  <si>
    <t>pcs</t>
  </si>
  <si>
    <t>7.3.6</t>
  </si>
  <si>
    <t>Vibration dampers for OPGW,including protection armor rods for install</t>
  </si>
  <si>
    <t>7.3B</t>
  </si>
  <si>
    <t>Insulator String &amp; hardware for 132kV line</t>
  </si>
  <si>
    <t>7.4 A</t>
  </si>
  <si>
    <t>OPGW for 400kV line</t>
  </si>
  <si>
    <t>7.4.1</t>
  </si>
  <si>
    <t>OPGW-2 no. 5km drums</t>
  </si>
  <si>
    <t>7.4.2</t>
  </si>
  <si>
    <t>OPGW Joint boxes</t>
  </si>
  <si>
    <t>7.4.3</t>
  </si>
  <si>
    <t>Suspension AGS clamps</t>
  </si>
  <si>
    <t>7.4.4</t>
  </si>
  <si>
    <t>Tension spirals sets</t>
  </si>
  <si>
    <t>7.4.5</t>
  </si>
  <si>
    <t>Earth connections</t>
  </si>
  <si>
    <t>7.4.6</t>
  </si>
  <si>
    <t>Down drops OPGW-Tower clamps</t>
  </si>
  <si>
    <t>7.4.7</t>
  </si>
  <si>
    <t>Gantry box</t>
  </si>
  <si>
    <t>7.4.8</t>
  </si>
  <si>
    <t>Termination box</t>
  </si>
  <si>
    <t>7.4.9</t>
  </si>
  <si>
    <t>Splice kits</t>
  </si>
  <si>
    <t>7.4.10</t>
  </si>
  <si>
    <t>Pig tails</t>
  </si>
  <si>
    <t>7.4.11</t>
  </si>
  <si>
    <t>FC/PC connectors</t>
  </si>
  <si>
    <t>7.4.12</t>
  </si>
  <si>
    <t>Special tools for cutting back OPGW and U/G fibre optic cables</t>
  </si>
  <si>
    <t>7.4.13</t>
  </si>
  <si>
    <t>Special tools for preparing the fibre for jointing</t>
  </si>
  <si>
    <t>7.4.14</t>
  </si>
  <si>
    <t>Fusion splices</t>
  </si>
  <si>
    <t>7.4.15</t>
  </si>
  <si>
    <t>Optical time Domain Refelctors (OTDR)</t>
  </si>
  <si>
    <t>7.4.16</t>
  </si>
  <si>
    <t>Optical fibre cleaning kits and cleaver tools</t>
  </si>
  <si>
    <t>7.4.17</t>
  </si>
  <si>
    <t>Optical level meter</t>
  </si>
  <si>
    <t>7.4.18</t>
  </si>
  <si>
    <t>Laser power source</t>
  </si>
  <si>
    <t>7.4.19</t>
  </si>
  <si>
    <t>Tool kit</t>
  </si>
  <si>
    <t>7.4 B</t>
  </si>
  <si>
    <t>OPGW for 132kV line</t>
  </si>
  <si>
    <t>7.4.20</t>
  </si>
  <si>
    <t>7.4.21</t>
  </si>
  <si>
    <t>7.4.22</t>
  </si>
  <si>
    <t>7.4.23</t>
  </si>
  <si>
    <t>7.4.24</t>
  </si>
  <si>
    <t>7.4.25</t>
  </si>
  <si>
    <t>7.4.26</t>
  </si>
  <si>
    <t>7.4.27</t>
  </si>
  <si>
    <t>7.4.28</t>
  </si>
  <si>
    <t>7.4.29</t>
  </si>
  <si>
    <t>7.4.30</t>
  </si>
  <si>
    <t>7.4.31</t>
  </si>
  <si>
    <t>7.4.32</t>
  </si>
  <si>
    <t>7.4.33</t>
  </si>
  <si>
    <t>7.4.34</t>
  </si>
  <si>
    <t>7.4.35</t>
  </si>
  <si>
    <t>7.4.36</t>
  </si>
  <si>
    <t>7.4.37</t>
  </si>
  <si>
    <t>7.4.38</t>
  </si>
  <si>
    <t>Total Mandatory Tools and spare Parts</t>
  </si>
  <si>
    <t>8.1.1</t>
  </si>
  <si>
    <t>ls</t>
  </si>
  <si>
    <t>8.1.2</t>
  </si>
  <si>
    <t>8.1.3</t>
  </si>
  <si>
    <t>8.1.4</t>
  </si>
  <si>
    <t>8.1.5</t>
  </si>
  <si>
    <t>Factory Acceptance Tests(FAT):</t>
  </si>
  <si>
    <t>8.2.1</t>
  </si>
  <si>
    <t>8.2.2</t>
  </si>
  <si>
    <t>8.2.3</t>
  </si>
  <si>
    <t>Conductors</t>
  </si>
  <si>
    <t>Insulators</t>
  </si>
  <si>
    <t>Hardware &amp; fittings</t>
  </si>
  <si>
    <t xml:space="preserve">Earthing system </t>
  </si>
  <si>
    <t xml:space="preserve">Conductor accessories </t>
  </si>
  <si>
    <t>Transport Services and Vehicles for the employer</t>
  </si>
  <si>
    <t xml:space="preserve">Transport Services - Vehicle Type 1  </t>
  </si>
  <si>
    <t>Nos</t>
  </si>
  <si>
    <t>Vehicle type 2</t>
  </si>
  <si>
    <t>Total Other Services</t>
  </si>
  <si>
    <t>Total ( To schedule No.5 Grand Summery)</t>
  </si>
  <si>
    <t>Name of the Bidder</t>
  </si>
  <si>
    <t>Signature of the Bidder</t>
  </si>
  <si>
    <t>Country of origin Declaration Form</t>
  </si>
  <si>
    <t xml:space="preserve">Item </t>
  </si>
  <si>
    <t>Country</t>
  </si>
  <si>
    <t>Schedule No. 2</t>
  </si>
  <si>
    <t>Plant and Mandatory Spare Parts Supplied from within the Employer's Country</t>
  </si>
  <si>
    <t>Bidders shall enter a code representing the country of origin of all imported plant and equipment.</t>
  </si>
  <si>
    <t>Mobilization                                                                                                                             Shall include store yards, site offices</t>
  </si>
  <si>
    <t>Line Survey                                                                                                                    Shall include profile drawings, tower spotting ,approval of routing and landmark for the Right of way (RoW)</t>
  </si>
  <si>
    <t>Tension assemblies double sets, including tower bonding, down drop connections and coils at joining towers</t>
  </si>
  <si>
    <t>Tension assemblies double sets, including tower bonding</t>
  </si>
  <si>
    <t>Optical time Domain Reflectors (OTDR)</t>
  </si>
  <si>
    <t>132kV TowerS</t>
  </si>
  <si>
    <t>400kV TowerS</t>
  </si>
  <si>
    <t>Schedule No. 3</t>
  </si>
  <si>
    <t>Design Services</t>
  </si>
  <si>
    <t>(1)</t>
  </si>
  <si>
    <t>Foreign Currency Portion                 (2)</t>
  </si>
  <si>
    <t>Local Currency Portion                (3)</t>
  </si>
  <si>
    <t>Foreign                 (1) x (2)</t>
  </si>
  <si>
    <t>Local                    (1) x (3)</t>
  </si>
  <si>
    <t>Specify currency in accordance with specifications in Bid Data Sheet under ITB 18.1 in Single Stage Bid</t>
  </si>
  <si>
    <t>Conductor &amp; OPGW ( including insulator string)</t>
  </si>
  <si>
    <t>Mandatory Spare Parts</t>
  </si>
  <si>
    <t>Mobilization                                                                                                                   Shall include store yards, site offices</t>
  </si>
  <si>
    <t>Soil investigation                                                                                                          Shall include sample testing , data report</t>
  </si>
  <si>
    <t>Tower Foundations</t>
  </si>
  <si>
    <t>Conductor &amp; OPGW ( Including insulator strings)</t>
  </si>
  <si>
    <t>Total Amount Excluding VAT ( to schedule No.5 Grand Summary</t>
  </si>
  <si>
    <t>Add 16% VAT ( to schedule No.5 Grand Summary</t>
  </si>
  <si>
    <t>Total including VAT ( to schedule No.5 Grand Summary</t>
  </si>
  <si>
    <t>Schedule No. 4</t>
  </si>
  <si>
    <t>Installation and Other Services</t>
  </si>
  <si>
    <t>Line Access                                                                                                                              Shall include bush clearing, access roads</t>
  </si>
  <si>
    <t>Other necessary work to complete the work including removing existing foundation for the dismantled towers up to one meter under ground</t>
  </si>
  <si>
    <t>Other necessary work to complete the work including dismantling of the towers and transfer to the client store</t>
  </si>
  <si>
    <t>Other necessary work to be done to complete the work</t>
  </si>
  <si>
    <t>400kV Conductor, ACS &amp; OPGW ( Including insulator strings)</t>
  </si>
  <si>
    <t>OPGW to be replaced backwards up to where the existing splice boxes are on both sides of the existing 400kV line</t>
  </si>
  <si>
    <t>OPGW to be replaced backwards up to where the existing splice boxes are on both sides of the existing 132kV line</t>
  </si>
  <si>
    <t>Other necessary material and equipment for terminating the existing ACS earth wire and restringing at the existing 132kV line</t>
  </si>
  <si>
    <t>Total 400kV and 132kV Conductors, OPGWs &amp; Earth Wires</t>
  </si>
  <si>
    <t>Painting towers ( Partial or Complete) with red/white color for aircraft warning purpose</t>
  </si>
  <si>
    <t>Line test and commissioning</t>
  </si>
  <si>
    <t>Vehicle Type 2</t>
  </si>
  <si>
    <t>Schedule No. 5</t>
  </si>
  <si>
    <t>Grand Summary</t>
  </si>
  <si>
    <t>Local                             (1) x (3)</t>
  </si>
  <si>
    <t>use as many columns for foreign currency requirement as there are foreign currencies</t>
  </si>
  <si>
    <t>Total Schedule No. 1 Plant and Mandatory Spare Parts Supplied from Abroad</t>
  </si>
  <si>
    <t>Total Schedule No. 2 Plant and Mandatory Spare Parts Supplied from within the Employer's Country</t>
  </si>
  <si>
    <t>Total Schedule No. 3 Design Services</t>
  </si>
  <si>
    <t>Total Schedule No. 4 Installation and Other services</t>
  </si>
  <si>
    <t>Total Amount Excluding VAT</t>
  </si>
  <si>
    <t>Total VAT</t>
  </si>
  <si>
    <t>Total including VAT</t>
  </si>
  <si>
    <t>Schedule No. 6</t>
  </si>
  <si>
    <t>Recommended Spare Parts</t>
  </si>
  <si>
    <t>CIF or CIP
(foreign parts) (2)</t>
  </si>
  <si>
    <t>EXW     (local parts) (3)</t>
  </si>
  <si>
    <t>(1) X (2)x(3)</t>
  </si>
  <si>
    <t>NONE</t>
  </si>
  <si>
    <t>Communication for the engineers and the client ( as per Section 4.5)</t>
  </si>
  <si>
    <t>8.1.6</t>
  </si>
  <si>
    <t>8.1.7</t>
  </si>
  <si>
    <t>8.1.8</t>
  </si>
  <si>
    <t>132T30-SC Standard height +12m Body Extn +2m Leg Extn tower type tested to 100% loading</t>
  </si>
  <si>
    <t>132T60-SC Standard height +12m Body Extn +2m Leg Extn tower type tested to 100% loading</t>
  </si>
  <si>
    <t>132SPECIAL-DC Standard height +12m Body Extn +2m Leg Extn tower type tested to 100% loading</t>
  </si>
  <si>
    <t>400T10 DC Standard height +12m Body Extn +2m Leg Extn tower type tested to 100% loading</t>
  </si>
  <si>
    <t>400T30 DC Standard height +12m Body Extn +2m Leg Extn tower type tested to 100% loading</t>
  </si>
  <si>
    <t>400T60DC  Standard height +12m Body Extn +2m Leg Extn tower type tested to 100% loading</t>
  </si>
  <si>
    <t>400T90 DC Standard height +12m Body Extn +2m Leg Extn tower type tested to 100% loading</t>
  </si>
  <si>
    <t>D400TRDC  Standard height +12m Body Extn +2m Leg Extn tower type tested to 100% loading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</si>
</sst>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8" x14ac:knownFonts="1">
    <font>
      <sz val="11"/>
      <color theme="1"/>
      <name val="Segoe UI"/>
      <family val="2"/>
    </font>
    <font>
      <sz val="7"/>
      <color theme="1"/>
      <name val="Arial Narrow"/>
      <family val="2"/>
    </font>
    <font>
      <b/>
      <sz val="7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11"/>
      <color theme="1"/>
      <name val="Segoe UI"/>
      <family val="2"/>
    </font>
    <font>
      <sz val="7"/>
      <color rgb="FFFF0000"/>
      <name val="Arial Narrow"/>
      <family val="2"/>
    </font>
    <font>
      <sz val="10"/>
      <name val="Arial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7"/>
      <name val="Arial Narrow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9"/>
      <color rgb="FF000000"/>
      <name val="Verdana"/>
      <family val="2"/>
    </font>
    <font>
      <sz val="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</cellStyleXfs>
  <cellXfs count="2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3" fontId="1" fillId="0" borderId="0" xfId="0" applyNumberFormat="1" applyFont="1"/>
    <xf numFmtId="164" fontId="1" fillId="0" borderId="0" xfId="1" applyFont="1"/>
    <xf numFmtId="43" fontId="6" fillId="0" borderId="0" xfId="0" applyNumberFormat="1" applyFont="1"/>
    <xf numFmtId="10" fontId="1" fillId="0" borderId="0" xfId="2" applyNumberFormat="1" applyFont="1"/>
    <xf numFmtId="0" fontId="8" fillId="0" borderId="2" xfId="0" applyFont="1" applyBorder="1"/>
    <xf numFmtId="0" fontId="9" fillId="0" borderId="9" xfId="0" applyFont="1" applyBorder="1"/>
    <xf numFmtId="0" fontId="9" fillId="0" borderId="9" xfId="0" applyFont="1" applyBorder="1" applyAlignment="1">
      <alignment horizontal="center"/>
    </xf>
    <xf numFmtId="3" fontId="9" fillId="0" borderId="9" xfId="0" applyNumberFormat="1" applyFont="1" applyBorder="1"/>
    <xf numFmtId="0" fontId="9" fillId="0" borderId="3" xfId="0" applyFont="1" applyBorder="1"/>
    <xf numFmtId="0" fontId="8" fillId="0" borderId="10" xfId="0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3" fontId="9" fillId="0" borderId="0" xfId="0" applyNumberFormat="1" applyFont="1"/>
    <xf numFmtId="0" fontId="9" fillId="0" borderId="11" xfId="0" applyFont="1" applyBorder="1"/>
    <xf numFmtId="0" fontId="8" fillId="0" borderId="4" xfId="0" applyFont="1" applyBorder="1"/>
    <xf numFmtId="0" fontId="9" fillId="0" borderId="12" xfId="0" applyFont="1" applyBorder="1"/>
    <xf numFmtId="0" fontId="9" fillId="0" borderId="12" xfId="0" applyFont="1" applyBorder="1" applyAlignment="1">
      <alignment horizontal="center"/>
    </xf>
    <xf numFmtId="3" fontId="9" fillId="0" borderId="12" xfId="0" applyNumberFormat="1" applyFont="1" applyBorder="1"/>
    <xf numFmtId="0" fontId="9" fillId="0" borderId="5" xfId="0" applyFont="1" applyBorder="1"/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7" xfId="0" applyFont="1" applyBorder="1" applyAlignment="1">
      <alignment horizontal="center"/>
    </xf>
    <xf numFmtId="0" fontId="8" fillId="2" borderId="1" xfId="0" applyFont="1" applyFill="1" applyBorder="1"/>
    <xf numFmtId="0" fontId="9" fillId="2" borderId="1" xfId="0" applyFont="1" applyFill="1" applyBorder="1"/>
    <xf numFmtId="0" fontId="9" fillId="0" borderId="1" xfId="0" quotePrefix="1" applyFont="1" applyBorder="1" applyAlignment="1">
      <alignment horizontal="left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3" fontId="9" fillId="0" borderId="1" xfId="0" applyNumberFormat="1" applyFont="1" applyBorder="1"/>
    <xf numFmtId="0" fontId="9" fillId="0" borderId="1" xfId="0" applyFont="1" applyBorder="1" applyAlignment="1">
      <alignment horizontal="left"/>
    </xf>
    <xf numFmtId="0" fontId="9" fillId="0" borderId="14" xfId="0" applyFont="1" applyBorder="1"/>
    <xf numFmtId="0" fontId="9" fillId="0" borderId="1" xfId="0" quotePrefix="1" applyFont="1" applyBorder="1"/>
    <xf numFmtId="3" fontId="8" fillId="0" borderId="1" xfId="0" applyNumberFormat="1" applyFont="1" applyBorder="1"/>
    <xf numFmtId="0" fontId="8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3" fontId="8" fillId="0" borderId="15" xfId="0" applyNumberFormat="1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9" fillId="0" borderId="10" xfId="0" applyFont="1" applyBorder="1"/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/>
    <xf numFmtId="3" fontId="9" fillId="0" borderId="8" xfId="0" applyNumberFormat="1" applyFont="1" applyBorder="1"/>
    <xf numFmtId="3" fontId="9" fillId="0" borderId="7" xfId="0" applyNumberFormat="1" applyFont="1" applyBorder="1"/>
    <xf numFmtId="0" fontId="9" fillId="0" borderId="8" xfId="0" applyFont="1" applyBorder="1" applyAlignment="1">
      <alignment horizontal="left"/>
    </xf>
    <xf numFmtId="3" fontId="9" fillId="0" borderId="14" xfId="0" applyNumberFormat="1" applyFont="1" applyBorder="1"/>
    <xf numFmtId="0" fontId="9" fillId="0" borderId="16" xfId="0" applyFont="1" applyBorder="1"/>
    <xf numFmtId="3" fontId="9" fillId="0" borderId="16" xfId="0" applyNumberFormat="1" applyFont="1" applyBorder="1"/>
    <xf numFmtId="0" fontId="8" fillId="0" borderId="16" xfId="0" applyFont="1" applyBorder="1"/>
    <xf numFmtId="3" fontId="8" fillId="0" borderId="16" xfId="0" applyNumberFormat="1" applyFont="1" applyBorder="1"/>
    <xf numFmtId="0" fontId="8" fillId="0" borderId="1" xfId="0" applyFont="1" applyBorder="1" applyAlignment="1">
      <alignment horizontal="right"/>
    </xf>
    <xf numFmtId="0" fontId="9" fillId="0" borderId="4" xfId="0" applyFont="1" applyBorder="1"/>
    <xf numFmtId="0" fontId="9" fillId="2" borderId="1" xfId="0" quotePrefix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1" fillId="0" borderId="2" xfId="0" applyFont="1" applyBorder="1"/>
    <xf numFmtId="0" fontId="10" fillId="0" borderId="9" xfId="0" applyFont="1" applyBorder="1"/>
    <xf numFmtId="0" fontId="10" fillId="0" borderId="9" xfId="0" applyFont="1" applyBorder="1" applyAlignment="1">
      <alignment horizontal="center"/>
    </xf>
    <xf numFmtId="3" fontId="10" fillId="0" borderId="9" xfId="0" applyNumberFormat="1" applyFont="1" applyBorder="1"/>
    <xf numFmtId="0" fontId="10" fillId="0" borderId="3" xfId="0" applyFont="1" applyBorder="1"/>
    <xf numFmtId="0" fontId="11" fillId="0" borderId="10" xfId="0" applyFont="1" applyBorder="1"/>
    <xf numFmtId="0" fontId="10" fillId="0" borderId="0" xfId="0" applyFont="1"/>
    <xf numFmtId="0" fontId="10" fillId="0" borderId="0" xfId="0" applyFont="1" applyAlignment="1">
      <alignment horizontal="center"/>
    </xf>
    <xf numFmtId="3" fontId="10" fillId="0" borderId="0" xfId="0" applyNumberFormat="1" applyFont="1"/>
    <xf numFmtId="0" fontId="10" fillId="0" borderId="11" xfId="0" applyFont="1" applyBorder="1"/>
    <xf numFmtId="0" fontId="11" fillId="0" borderId="4" xfId="0" applyFont="1" applyBorder="1"/>
    <xf numFmtId="0" fontId="10" fillId="0" borderId="12" xfId="0" applyFont="1" applyBorder="1"/>
    <xf numFmtId="0" fontId="10" fillId="0" borderId="12" xfId="0" applyFont="1" applyBorder="1" applyAlignment="1">
      <alignment horizontal="center"/>
    </xf>
    <xf numFmtId="3" fontId="10" fillId="0" borderId="12" xfId="0" applyNumberFormat="1" applyFont="1" applyBorder="1"/>
    <xf numFmtId="0" fontId="10" fillId="0" borderId="5" xfId="0" applyFont="1" applyBorder="1"/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7" xfId="0" applyFont="1" applyBorder="1" applyAlignment="1">
      <alignment horizontal="center"/>
    </xf>
    <xf numFmtId="3" fontId="10" fillId="0" borderId="7" xfId="0" applyNumberFormat="1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1" xfId="0" quotePrefix="1" applyFont="1" applyBorder="1" applyAlignment="1">
      <alignment horizontal="left"/>
    </xf>
    <xf numFmtId="3" fontId="10" fillId="0" borderId="1" xfId="0" applyNumberFormat="1" applyFont="1" applyBorder="1"/>
    <xf numFmtId="0" fontId="12" fillId="0" borderId="0" xfId="0" applyFont="1"/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3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3" fillId="0" borderId="0" xfId="0" applyFont="1"/>
    <xf numFmtId="0" fontId="9" fillId="0" borderId="8" xfId="0" applyFont="1" applyBorder="1"/>
    <xf numFmtId="0" fontId="1" fillId="0" borderId="1" xfId="0" applyFont="1" applyBorder="1"/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3" fontId="1" fillId="0" borderId="8" xfId="0" applyNumberFormat="1" applyFont="1" applyBorder="1"/>
    <xf numFmtId="3" fontId="1" fillId="0" borderId="7" xfId="0" applyNumberFormat="1" applyFont="1" applyBorder="1"/>
    <xf numFmtId="0" fontId="1" fillId="0" borderId="8" xfId="0" applyFont="1" applyBorder="1"/>
    <xf numFmtId="0" fontId="9" fillId="0" borderId="1" xfId="0" quotePrefix="1" applyFont="1" applyBorder="1" applyAlignment="1">
      <alignment wrapText="1"/>
    </xf>
    <xf numFmtId="0" fontId="11" fillId="3" borderId="2" xfId="0" applyFont="1" applyFill="1" applyBorder="1"/>
    <xf numFmtId="0" fontId="10" fillId="3" borderId="9" xfId="0" applyFont="1" applyFill="1" applyBorder="1"/>
    <xf numFmtId="0" fontId="10" fillId="3" borderId="9" xfId="0" applyFont="1" applyFill="1" applyBorder="1" applyAlignment="1">
      <alignment horizontal="center"/>
    </xf>
    <xf numFmtId="3" fontId="10" fillId="3" borderId="9" xfId="0" applyNumberFormat="1" applyFont="1" applyFill="1" applyBorder="1"/>
    <xf numFmtId="0" fontId="10" fillId="3" borderId="3" xfId="0" applyFont="1" applyFill="1" applyBorder="1"/>
    <xf numFmtId="0" fontId="12" fillId="3" borderId="0" xfId="0" applyFont="1" applyFill="1"/>
    <xf numFmtId="0" fontId="11" fillId="3" borderId="10" xfId="0" applyFont="1" applyFill="1" applyBorder="1"/>
    <xf numFmtId="0" fontId="10" fillId="3" borderId="0" xfId="0" applyFont="1" applyFill="1"/>
    <xf numFmtId="0" fontId="10" fillId="3" borderId="0" xfId="0" applyFont="1" applyFill="1" applyAlignment="1">
      <alignment horizontal="center"/>
    </xf>
    <xf numFmtId="3" fontId="10" fillId="3" borderId="0" xfId="0" applyNumberFormat="1" applyFont="1" applyFill="1"/>
    <xf numFmtId="0" fontId="10" fillId="3" borderId="11" xfId="0" applyFont="1" applyFill="1" applyBorder="1"/>
    <xf numFmtId="0" fontId="11" fillId="3" borderId="4" xfId="0" applyFont="1" applyFill="1" applyBorder="1"/>
    <xf numFmtId="0" fontId="10" fillId="3" borderId="12" xfId="0" applyFont="1" applyFill="1" applyBorder="1"/>
    <xf numFmtId="0" fontId="10" fillId="3" borderId="12" xfId="0" applyFont="1" applyFill="1" applyBorder="1" applyAlignment="1">
      <alignment horizontal="center"/>
    </xf>
    <xf numFmtId="3" fontId="10" fillId="3" borderId="12" xfId="0" applyNumberFormat="1" applyFont="1" applyFill="1" applyBorder="1"/>
    <xf numFmtId="0" fontId="10" fillId="3" borderId="5" xfId="0" applyFont="1" applyFill="1" applyBorder="1"/>
    <xf numFmtId="0" fontId="11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1" xfId="0" quotePrefix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center"/>
    </xf>
    <xf numFmtId="3" fontId="10" fillId="3" borderId="7" xfId="0" applyNumberFormat="1" applyFont="1" applyFill="1" applyBorder="1" applyAlignment="1">
      <alignment horizontal="left"/>
    </xf>
    <xf numFmtId="0" fontId="10" fillId="3" borderId="8" xfId="0" applyFont="1" applyFill="1" applyBorder="1" applyAlignment="1">
      <alignment horizontal="left"/>
    </xf>
    <xf numFmtId="0" fontId="11" fillId="3" borderId="1" xfId="0" applyFont="1" applyFill="1" applyBorder="1"/>
    <xf numFmtId="0" fontId="10" fillId="3" borderId="1" xfId="0" applyFont="1" applyFill="1" applyBorder="1"/>
    <xf numFmtId="3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/>
    <xf numFmtId="0" fontId="10" fillId="3" borderId="1" xfId="0" quotePrefix="1" applyFont="1" applyFill="1" applyBorder="1" applyAlignment="1">
      <alignment horizontal="left"/>
    </xf>
    <xf numFmtId="0" fontId="10" fillId="3" borderId="1" xfId="0" applyFont="1" applyFill="1" applyBorder="1" applyAlignment="1">
      <alignment horizontal="left"/>
    </xf>
    <xf numFmtId="0" fontId="10" fillId="3" borderId="14" xfId="0" applyFont="1" applyFill="1" applyBorder="1"/>
    <xf numFmtId="0" fontId="10" fillId="3" borderId="1" xfId="0" quotePrefix="1" applyFont="1" applyFill="1" applyBorder="1" applyAlignment="1">
      <alignment wrapText="1"/>
    </xf>
    <xf numFmtId="3" fontId="11" fillId="3" borderId="1" xfId="0" applyNumberFormat="1" applyFont="1" applyFill="1" applyBorder="1"/>
    <xf numFmtId="0" fontId="11" fillId="3" borderId="1" xfId="0" quotePrefix="1" applyFont="1" applyFill="1" applyBorder="1" applyAlignment="1">
      <alignment horizontal="left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0" fontId="10" fillId="3" borderId="1" xfId="0" quotePrefix="1" applyFont="1" applyFill="1" applyBorder="1"/>
    <xf numFmtId="0" fontId="13" fillId="3" borderId="0" xfId="0" applyFont="1" applyFill="1"/>
    <xf numFmtId="0" fontId="14" fillId="3" borderId="0" xfId="0" applyFont="1" applyFill="1"/>
    <xf numFmtId="2" fontId="11" fillId="3" borderId="1" xfId="0" quotePrefix="1" applyNumberFormat="1" applyFont="1" applyFill="1" applyBorder="1" applyAlignment="1">
      <alignment horizontal="left"/>
    </xf>
    <xf numFmtId="0" fontId="11" fillId="3" borderId="0" xfId="0" applyFont="1" applyFill="1"/>
    <xf numFmtId="0" fontId="11" fillId="3" borderId="1" xfId="0" applyFont="1" applyFill="1" applyBorder="1" applyAlignment="1">
      <alignment horizontal="left"/>
    </xf>
    <xf numFmtId="0" fontId="15" fillId="3" borderId="0" xfId="0" applyFont="1" applyFill="1"/>
    <xf numFmtId="14" fontId="10" fillId="3" borderId="1" xfId="0" quotePrefix="1" applyNumberFormat="1" applyFont="1" applyFill="1" applyBorder="1"/>
    <xf numFmtId="0" fontId="10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/>
    </xf>
    <xf numFmtId="3" fontId="11" fillId="3" borderId="14" xfId="0" applyNumberFormat="1" applyFont="1" applyFill="1" applyBorder="1"/>
    <xf numFmtId="0" fontId="11" fillId="3" borderId="6" xfId="0" applyFont="1" applyFill="1" applyBorder="1"/>
    <xf numFmtId="0" fontId="11" fillId="3" borderId="8" xfId="0" applyFont="1" applyFill="1" applyBorder="1"/>
    <xf numFmtId="2" fontId="11" fillId="3" borderId="1" xfId="0" applyNumberFormat="1" applyFont="1" applyFill="1" applyBorder="1" applyAlignment="1">
      <alignment horizontal="left"/>
    </xf>
    <xf numFmtId="3" fontId="11" fillId="3" borderId="15" xfId="0" applyNumberFormat="1" applyFont="1" applyFill="1" applyBorder="1"/>
    <xf numFmtId="2" fontId="10" fillId="3" borderId="1" xfId="0" applyNumberFormat="1" applyFont="1" applyFill="1" applyBorder="1" applyAlignment="1">
      <alignment horizontal="left"/>
    </xf>
    <xf numFmtId="0" fontId="11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justify" wrapText="1"/>
    </xf>
    <xf numFmtId="0" fontId="16" fillId="3" borderId="1" xfId="0" applyFont="1" applyFill="1" applyBorder="1" applyAlignment="1">
      <alignment horizontal="justify" vertical="center"/>
    </xf>
    <xf numFmtId="0" fontId="11" fillId="3" borderId="1" xfId="0" applyFont="1" applyFill="1" applyBorder="1" applyAlignment="1">
      <alignment wrapText="1"/>
    </xf>
    <xf numFmtId="0" fontId="10" fillId="3" borderId="10" xfId="0" applyFont="1" applyFill="1" applyBorder="1"/>
    <xf numFmtId="0" fontId="10" fillId="3" borderId="2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6" xfId="0" applyFont="1" applyFill="1" applyBorder="1"/>
    <xf numFmtId="3" fontId="10" fillId="3" borderId="8" xfId="0" applyNumberFormat="1" applyFont="1" applyFill="1" applyBorder="1"/>
    <xf numFmtId="3" fontId="10" fillId="3" borderId="7" xfId="0" applyNumberFormat="1" applyFont="1" applyFill="1" applyBorder="1"/>
    <xf numFmtId="0" fontId="10" fillId="3" borderId="8" xfId="0" applyFont="1" applyFill="1" applyBorder="1"/>
    <xf numFmtId="0" fontId="12" fillId="3" borderId="0" xfId="0" applyFont="1" applyFill="1" applyAlignment="1">
      <alignment horizontal="center"/>
    </xf>
    <xf numFmtId="3" fontId="12" fillId="3" borderId="0" xfId="0" applyNumberFormat="1" applyFont="1" applyFill="1"/>
    <xf numFmtId="0" fontId="8" fillId="3" borderId="1" xfId="0" quotePrefix="1" applyFont="1" applyFill="1" applyBorder="1" applyAlignment="1">
      <alignment horizontal="left"/>
    </xf>
    <xf numFmtId="0" fontId="8" fillId="3" borderId="1" xfId="0" applyFont="1" applyFill="1" applyBorder="1"/>
    <xf numFmtId="0" fontId="9" fillId="3" borderId="1" xfId="0" applyFont="1" applyFill="1" applyBorder="1" applyAlignment="1">
      <alignment horizontal="center"/>
    </xf>
    <xf numFmtId="3" fontId="9" fillId="3" borderId="1" xfId="0" applyNumberFormat="1" applyFont="1" applyFill="1" applyBorder="1"/>
    <xf numFmtId="0" fontId="9" fillId="3" borderId="1" xfId="0" applyFont="1" applyFill="1" applyBorder="1"/>
    <xf numFmtId="0" fontId="9" fillId="3" borderId="1" xfId="0" quotePrefix="1" applyFont="1" applyFill="1" applyBorder="1" applyAlignment="1">
      <alignment horizontal="left"/>
    </xf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0" fontId="9" fillId="3" borderId="1" xfId="0" quotePrefix="1" applyFont="1" applyFill="1" applyBorder="1"/>
    <xf numFmtId="0" fontId="8" fillId="3" borderId="1" xfId="0" applyFont="1" applyFill="1" applyBorder="1" applyAlignment="1">
      <alignment horizontal="center"/>
    </xf>
    <xf numFmtId="3" fontId="8" fillId="3" borderId="1" xfId="0" applyNumberFormat="1" applyFont="1" applyFill="1" applyBorder="1"/>
    <xf numFmtId="0" fontId="8" fillId="3" borderId="2" xfId="0" applyFont="1" applyFill="1" applyBorder="1"/>
    <xf numFmtId="0" fontId="9" fillId="3" borderId="9" xfId="0" applyFont="1" applyFill="1" applyBorder="1"/>
    <xf numFmtId="0" fontId="9" fillId="3" borderId="9" xfId="0" applyFont="1" applyFill="1" applyBorder="1" applyAlignment="1">
      <alignment horizontal="center"/>
    </xf>
    <xf numFmtId="3" fontId="9" fillId="3" borderId="9" xfId="0" applyNumberFormat="1" applyFont="1" applyFill="1" applyBorder="1"/>
    <xf numFmtId="0" fontId="9" fillId="3" borderId="3" xfId="0" applyFont="1" applyFill="1" applyBorder="1"/>
    <xf numFmtId="0" fontId="8" fillId="3" borderId="10" xfId="0" applyFont="1" applyFill="1" applyBorder="1"/>
    <xf numFmtId="0" fontId="9" fillId="3" borderId="0" xfId="0" applyFont="1" applyFill="1"/>
    <xf numFmtId="0" fontId="9" fillId="3" borderId="0" xfId="0" applyFont="1" applyFill="1" applyAlignment="1">
      <alignment horizontal="center"/>
    </xf>
    <xf numFmtId="3" fontId="9" fillId="3" borderId="0" xfId="0" applyNumberFormat="1" applyFont="1" applyFill="1"/>
    <xf numFmtId="0" fontId="9" fillId="3" borderId="11" xfId="0" applyFont="1" applyFill="1" applyBorder="1"/>
    <xf numFmtId="0" fontId="8" fillId="3" borderId="4" xfId="0" applyFont="1" applyFill="1" applyBorder="1"/>
    <xf numFmtId="0" fontId="9" fillId="3" borderId="12" xfId="0" applyFont="1" applyFill="1" applyBorder="1"/>
    <xf numFmtId="0" fontId="9" fillId="3" borderId="12" xfId="0" applyFont="1" applyFill="1" applyBorder="1" applyAlignment="1">
      <alignment horizontal="center"/>
    </xf>
    <xf numFmtId="3" fontId="9" fillId="3" borderId="12" xfId="0" applyNumberFormat="1" applyFont="1" applyFill="1" applyBorder="1"/>
    <xf numFmtId="0" fontId="9" fillId="3" borderId="5" xfId="0" applyFont="1" applyFill="1" applyBorder="1"/>
    <xf numFmtId="2" fontId="8" fillId="3" borderId="1" xfId="0" quotePrefix="1" applyNumberFormat="1" applyFont="1" applyFill="1" applyBorder="1" applyAlignment="1">
      <alignment horizontal="left"/>
    </xf>
    <xf numFmtId="0" fontId="8" fillId="3" borderId="0" xfId="0" applyFont="1" applyFill="1"/>
    <xf numFmtId="0" fontId="8" fillId="3" borderId="1" xfId="0" applyFont="1" applyFill="1" applyBorder="1" applyAlignment="1">
      <alignment horizontal="left"/>
    </xf>
    <xf numFmtId="14" fontId="9" fillId="3" borderId="1" xfId="0" quotePrefix="1" applyNumberFormat="1" applyFont="1" applyFill="1" applyBorder="1"/>
    <xf numFmtId="14" fontId="9" fillId="3" borderId="1" xfId="0" applyNumberFormat="1" applyFont="1" applyFill="1" applyBorder="1" applyAlignment="1">
      <alignment horizontal="left"/>
    </xf>
    <xf numFmtId="14" fontId="9" fillId="3" borderId="1" xfId="0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vertical="center" wrapText="1"/>
    </xf>
    <xf numFmtId="3" fontId="8" fillId="3" borderId="14" xfId="0" applyNumberFormat="1" applyFont="1" applyFill="1" applyBorder="1"/>
    <xf numFmtId="0" fontId="8" fillId="3" borderId="6" xfId="0" applyFont="1" applyFill="1" applyBorder="1"/>
    <xf numFmtId="0" fontId="8" fillId="3" borderId="8" xfId="0" applyFont="1" applyFill="1" applyBorder="1"/>
    <xf numFmtId="2" fontId="8" fillId="3" borderId="1" xfId="0" applyNumberFormat="1" applyFont="1" applyFill="1" applyBorder="1" applyAlignment="1">
      <alignment horizontal="left"/>
    </xf>
    <xf numFmtId="3" fontId="8" fillId="3" borderId="15" xfId="0" applyNumberFormat="1" applyFont="1" applyFill="1" applyBorder="1"/>
    <xf numFmtId="0" fontId="9" fillId="3" borderId="1" xfId="0" applyFont="1" applyFill="1" applyBorder="1" applyAlignment="1">
      <alignment horizontal="left"/>
    </xf>
    <xf numFmtId="2" fontId="9" fillId="3" borderId="1" xfId="0" applyNumberFormat="1" applyFont="1" applyFill="1" applyBorder="1" applyAlignment="1">
      <alignment horizontal="left"/>
    </xf>
    <xf numFmtId="0" fontId="8" fillId="3" borderId="1" xfId="0" applyFont="1" applyFill="1" applyBorder="1" applyAlignment="1">
      <alignment horizontal="justify" wrapText="1"/>
    </xf>
    <xf numFmtId="3" fontId="9" fillId="3" borderId="9" xfId="0" applyNumberFormat="1" applyFont="1" applyFill="1" applyBorder="1" applyAlignment="1">
      <alignment horizontal="center"/>
    </xf>
    <xf numFmtId="3" fontId="9" fillId="3" borderId="3" xfId="0" applyNumberFormat="1" applyFont="1" applyFill="1" applyBorder="1"/>
    <xf numFmtId="0" fontId="1" fillId="3" borderId="0" xfId="0" applyFont="1" applyFill="1"/>
    <xf numFmtId="3" fontId="9" fillId="3" borderId="0" xfId="0" applyNumberFormat="1" applyFont="1" applyFill="1" applyAlignment="1">
      <alignment horizontal="center"/>
    </xf>
    <xf numFmtId="3" fontId="9" fillId="3" borderId="11" xfId="0" applyNumberFormat="1" applyFont="1" applyFill="1" applyBorder="1"/>
    <xf numFmtId="3" fontId="9" fillId="3" borderId="12" xfId="0" applyNumberFormat="1" applyFont="1" applyFill="1" applyBorder="1" applyAlignment="1">
      <alignment horizontal="center"/>
    </xf>
    <xf numFmtId="3" fontId="9" fillId="3" borderId="5" xfId="0" applyNumberFormat="1" applyFont="1" applyFill="1" applyBorder="1"/>
    <xf numFmtId="0" fontId="9" fillId="3" borderId="1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center"/>
    </xf>
    <xf numFmtId="3" fontId="9" fillId="3" borderId="7" xfId="0" applyNumberFormat="1" applyFont="1" applyFill="1" applyBorder="1" applyAlignment="1">
      <alignment horizontal="left"/>
    </xf>
    <xf numFmtId="3" fontId="9" fillId="3" borderId="8" xfId="0" applyNumberFormat="1" applyFont="1" applyFill="1" applyBorder="1" applyAlignment="1">
      <alignment horizontal="left"/>
    </xf>
    <xf numFmtId="3" fontId="9" fillId="3" borderId="14" xfId="0" applyNumberFormat="1" applyFont="1" applyFill="1" applyBorder="1"/>
    <xf numFmtId="3" fontId="9" fillId="3" borderId="6" xfId="0" applyNumberFormat="1" applyFont="1" applyFill="1" applyBorder="1"/>
    <xf numFmtId="3" fontId="8" fillId="3" borderId="13" xfId="0" applyNumberFormat="1" applyFont="1" applyFill="1" applyBorder="1"/>
    <xf numFmtId="3" fontId="9" fillId="3" borderId="15" xfId="0" applyNumberFormat="1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9" fillId="3" borderId="10" xfId="0" applyFont="1" applyFill="1" applyBorder="1"/>
    <xf numFmtId="0" fontId="9" fillId="3" borderId="2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6" xfId="0" applyFont="1" applyFill="1" applyBorder="1"/>
    <xf numFmtId="0" fontId="9" fillId="3" borderId="7" xfId="0" applyFont="1" applyFill="1" applyBorder="1"/>
    <xf numFmtId="3" fontId="9" fillId="3" borderId="8" xfId="0" applyNumberFormat="1" applyFont="1" applyFill="1" applyBorder="1"/>
    <xf numFmtId="3" fontId="9" fillId="3" borderId="7" xfId="0" applyNumberFormat="1" applyFont="1" applyFill="1" applyBorder="1"/>
    <xf numFmtId="0" fontId="1" fillId="3" borderId="0" xfId="0" applyFont="1" applyFill="1" applyAlignment="1">
      <alignment horizontal="center"/>
    </xf>
    <xf numFmtId="3" fontId="1" fillId="3" borderId="0" xfId="0" applyNumberFormat="1" applyFont="1" applyFill="1"/>
    <xf numFmtId="0" fontId="10" fillId="3" borderId="1" xfId="0" applyFont="1" applyFill="1" applyBorder="1" applyAlignment="1">
      <alignment horizontal="center" vertical="center"/>
    </xf>
    <xf numFmtId="0" fontId="10" fillId="3" borderId="1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center" vertical="center"/>
    </xf>
    <xf numFmtId="3" fontId="10" fillId="3" borderId="7" xfId="0" applyNumberFormat="1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right"/>
    </xf>
    <xf numFmtId="0" fontId="11" fillId="3" borderId="7" xfId="0" applyFont="1" applyFill="1" applyBorder="1" applyAlignment="1">
      <alignment horizontal="right"/>
    </xf>
    <xf numFmtId="0" fontId="11" fillId="3" borderId="8" xfId="0" applyFont="1" applyFill="1" applyBorder="1" applyAlignment="1">
      <alignment horizontal="right"/>
    </xf>
    <xf numFmtId="0" fontId="11" fillId="3" borderId="6" xfId="0" applyFont="1" applyFill="1" applyBorder="1" applyAlignment="1">
      <alignment horizontal="left"/>
    </xf>
    <xf numFmtId="0" fontId="11" fillId="3" borderId="8" xfId="0" applyFont="1" applyFill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8" fillId="3" borderId="6" xfId="0" applyFont="1" applyFill="1" applyBorder="1" applyAlignment="1">
      <alignment horizontal="right"/>
    </xf>
    <xf numFmtId="0" fontId="8" fillId="3" borderId="7" xfId="0" applyFont="1" applyFill="1" applyBorder="1" applyAlignment="1">
      <alignment horizontal="right"/>
    </xf>
    <xf numFmtId="0" fontId="8" fillId="3" borderId="8" xfId="0" applyFont="1" applyFill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8" fillId="3" borderId="6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left"/>
    </xf>
    <xf numFmtId="0" fontId="9" fillId="3" borderId="8" xfId="0" applyFont="1" applyFill="1" applyBorder="1" applyAlignment="1">
      <alignment horizontal="left"/>
    </xf>
    <xf numFmtId="0" fontId="11" fillId="3" borderId="7" xfId="0" applyFont="1" applyFill="1" applyBorder="1" applyAlignment="1">
      <alignment horizontal="left"/>
    </xf>
    <xf numFmtId="0" fontId="8" fillId="0" borderId="6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8" fillId="2" borderId="1" xfId="0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2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49"/>
  <sheetViews>
    <sheetView topLeftCell="B351" zoomScaleNormal="100" zoomScaleSheetLayoutView="100" workbookViewId="0">
      <selection activeCell="K366" sqref="A1:XFD1048576"/>
    </sheetView>
  </sheetViews>
  <sheetFormatPr defaultColWidth="9" defaultRowHeight="9" x14ac:dyDescent="0.2"/>
  <cols>
    <col min="1" max="1" width="6.5" style="109" customWidth="1"/>
    <col min="2" max="2" width="39.25" style="109" customWidth="1"/>
    <col min="3" max="3" width="8.5" style="171" customWidth="1"/>
    <col min="4" max="4" width="5.5" style="171" customWidth="1"/>
    <col min="5" max="5" width="8.33203125" style="172" customWidth="1"/>
    <col min="6" max="6" width="7.75" style="109" customWidth="1"/>
    <col min="7" max="7" width="7.83203125" style="172" bestFit="1" customWidth="1"/>
    <col min="8" max="8" width="6.5" style="109" customWidth="1"/>
    <col min="9" max="9" width="6.75" style="109" customWidth="1"/>
    <col min="10" max="10" width="9" style="109" customWidth="1"/>
    <col min="11" max="16384" width="9" style="109"/>
  </cols>
  <sheetData>
    <row r="1" spans="1:8" ht="12" customHeight="1" x14ac:dyDescent="0.25">
      <c r="A1" s="104" t="s">
        <v>0</v>
      </c>
      <c r="B1" s="105"/>
      <c r="C1" s="106"/>
      <c r="D1" s="106"/>
      <c r="E1" s="107"/>
      <c r="F1" s="105"/>
      <c r="G1" s="107"/>
      <c r="H1" s="108"/>
    </row>
    <row r="2" spans="1:8" ht="12" customHeight="1" x14ac:dyDescent="0.25">
      <c r="A2" s="110" t="s">
        <v>1</v>
      </c>
      <c r="B2" s="111"/>
      <c r="C2" s="112"/>
      <c r="D2" s="112"/>
      <c r="E2" s="113"/>
      <c r="F2" s="111"/>
      <c r="G2" s="113"/>
      <c r="H2" s="114"/>
    </row>
    <row r="3" spans="1:8" ht="12" customHeight="1" x14ac:dyDescent="0.25">
      <c r="A3" s="110" t="s">
        <v>2</v>
      </c>
      <c r="B3" s="111"/>
      <c r="C3" s="112"/>
      <c r="D3" s="112"/>
      <c r="E3" s="113"/>
      <c r="F3" s="111"/>
      <c r="G3" s="113"/>
      <c r="H3" s="114"/>
    </row>
    <row r="4" spans="1:8" ht="12" customHeight="1" x14ac:dyDescent="0.25">
      <c r="A4" s="115" t="s">
        <v>3</v>
      </c>
      <c r="B4" s="116"/>
      <c r="C4" s="117"/>
      <c r="D4" s="117"/>
      <c r="E4" s="118"/>
      <c r="F4" s="116"/>
      <c r="G4" s="118"/>
      <c r="H4" s="119"/>
    </row>
    <row r="5" spans="1:8" ht="11.5" x14ac:dyDescent="0.25">
      <c r="A5" s="120" t="s">
        <v>4</v>
      </c>
      <c r="B5" s="120" t="s">
        <v>5</v>
      </c>
      <c r="C5" s="120" t="s">
        <v>6</v>
      </c>
      <c r="D5" s="120" t="s">
        <v>7</v>
      </c>
      <c r="E5" s="253" t="s">
        <v>8</v>
      </c>
      <c r="F5" s="253"/>
      <c r="G5" s="253" t="s">
        <v>9</v>
      </c>
      <c r="H5" s="253"/>
    </row>
    <row r="6" spans="1:8" ht="39" customHeight="1" x14ac:dyDescent="0.25">
      <c r="A6" s="121"/>
      <c r="B6" s="121"/>
      <c r="C6" s="121"/>
      <c r="D6" s="122"/>
      <c r="E6" s="123" t="s">
        <v>10</v>
      </c>
      <c r="F6" s="124" t="s">
        <v>11</v>
      </c>
      <c r="G6" s="125" t="s">
        <v>12</v>
      </c>
      <c r="H6" s="124" t="s">
        <v>13</v>
      </c>
    </row>
    <row r="7" spans="1:8" ht="11.5" x14ac:dyDescent="0.25">
      <c r="A7" s="126" t="s">
        <v>14</v>
      </c>
      <c r="B7" s="127"/>
      <c r="C7" s="128"/>
      <c r="D7" s="128"/>
      <c r="E7" s="129"/>
      <c r="F7" s="127"/>
      <c r="G7" s="129"/>
      <c r="H7" s="130"/>
    </row>
    <row r="8" spans="1:8" ht="11.5" x14ac:dyDescent="0.25">
      <c r="A8" s="126" t="s">
        <v>15</v>
      </c>
      <c r="B8" s="127"/>
      <c r="C8" s="128"/>
      <c r="D8" s="128"/>
      <c r="E8" s="129"/>
      <c r="F8" s="127"/>
      <c r="G8" s="129"/>
      <c r="H8" s="130"/>
    </row>
    <row r="9" spans="1:8" ht="11.5" x14ac:dyDescent="0.25">
      <c r="A9" s="131" t="s">
        <v>16</v>
      </c>
      <c r="B9" s="132"/>
      <c r="C9" s="121"/>
      <c r="D9" s="121"/>
      <c r="E9" s="133"/>
      <c r="F9" s="121"/>
      <c r="G9" s="134"/>
      <c r="H9" s="132"/>
    </row>
    <row r="10" spans="1:8" ht="11.5" x14ac:dyDescent="0.25">
      <c r="A10" s="135">
        <v>1</v>
      </c>
      <c r="B10" s="132" t="s">
        <v>17</v>
      </c>
      <c r="C10" s="121"/>
      <c r="D10" s="121"/>
      <c r="E10" s="134"/>
      <c r="F10" s="132"/>
      <c r="G10" s="134"/>
      <c r="H10" s="132"/>
    </row>
    <row r="11" spans="1:8" ht="11.5" x14ac:dyDescent="0.25">
      <c r="A11" s="136"/>
      <c r="B11" s="132"/>
      <c r="C11" s="121"/>
      <c r="D11" s="121"/>
      <c r="E11" s="134"/>
      <c r="F11" s="132"/>
      <c r="G11" s="134"/>
      <c r="H11" s="132"/>
    </row>
    <row r="12" spans="1:8" ht="11.5" x14ac:dyDescent="0.25">
      <c r="A12" s="135">
        <v>2</v>
      </c>
      <c r="B12" s="132" t="s">
        <v>18</v>
      </c>
      <c r="C12" s="121"/>
      <c r="D12" s="121"/>
      <c r="E12" s="134"/>
      <c r="F12" s="132"/>
      <c r="G12" s="134"/>
      <c r="H12" s="132"/>
    </row>
    <row r="13" spans="1:8" ht="11.5" x14ac:dyDescent="0.25">
      <c r="A13" s="135" t="s">
        <v>19</v>
      </c>
      <c r="B13" s="132" t="s">
        <v>20</v>
      </c>
      <c r="C13" s="121"/>
      <c r="D13" s="121"/>
      <c r="E13" s="134"/>
      <c r="F13" s="132"/>
      <c r="G13" s="134"/>
      <c r="H13" s="132"/>
    </row>
    <row r="14" spans="1:8" ht="11.5" x14ac:dyDescent="0.25">
      <c r="A14" s="135" t="s">
        <v>21</v>
      </c>
      <c r="B14" s="132" t="s">
        <v>22</v>
      </c>
      <c r="C14" s="121"/>
      <c r="D14" s="121"/>
      <c r="E14" s="134"/>
      <c r="F14" s="132"/>
      <c r="G14" s="134"/>
      <c r="H14" s="132"/>
    </row>
    <row r="15" spans="1:8" ht="11.5" x14ac:dyDescent="0.25">
      <c r="A15" s="135">
        <v>3</v>
      </c>
      <c r="B15" s="132" t="s">
        <v>23</v>
      </c>
      <c r="C15" s="121"/>
      <c r="D15" s="121"/>
      <c r="E15" s="134"/>
      <c r="F15" s="132"/>
      <c r="G15" s="134"/>
      <c r="H15" s="132"/>
    </row>
    <row r="16" spans="1:8" ht="11.5" x14ac:dyDescent="0.25">
      <c r="A16" s="111" t="s">
        <v>24</v>
      </c>
      <c r="B16" s="137" t="s">
        <v>25</v>
      </c>
      <c r="C16" s="121"/>
      <c r="D16" s="121"/>
      <c r="E16" s="134"/>
      <c r="F16" s="132"/>
      <c r="G16" s="134"/>
      <c r="H16" s="132"/>
    </row>
    <row r="17" spans="1:8" ht="11.5" x14ac:dyDescent="0.25">
      <c r="A17" s="136" t="s">
        <v>26</v>
      </c>
      <c r="B17" s="132" t="s">
        <v>27</v>
      </c>
      <c r="C17" s="121"/>
      <c r="D17" s="121"/>
      <c r="E17" s="134"/>
      <c r="F17" s="132"/>
      <c r="G17" s="134"/>
      <c r="H17" s="132"/>
    </row>
    <row r="18" spans="1:8" ht="11.5" x14ac:dyDescent="0.25">
      <c r="A18" s="136" t="s">
        <v>28</v>
      </c>
      <c r="B18" s="132" t="s">
        <v>29</v>
      </c>
      <c r="C18" s="121"/>
      <c r="D18" s="121"/>
      <c r="E18" s="134"/>
      <c r="F18" s="132"/>
      <c r="G18" s="134"/>
      <c r="H18" s="132"/>
    </row>
    <row r="19" spans="1:8" ht="23" x14ac:dyDescent="0.25">
      <c r="A19" s="135">
        <v>4</v>
      </c>
      <c r="B19" s="138" t="s">
        <v>30</v>
      </c>
      <c r="C19" s="121"/>
      <c r="D19" s="121"/>
      <c r="E19" s="134"/>
      <c r="F19" s="132"/>
      <c r="G19" s="134"/>
      <c r="H19" s="132"/>
    </row>
    <row r="20" spans="1:8" ht="11.5" x14ac:dyDescent="0.25">
      <c r="A20" s="136"/>
      <c r="B20" s="132"/>
      <c r="C20" s="121"/>
      <c r="D20" s="121"/>
      <c r="E20" s="134"/>
      <c r="F20" s="132"/>
      <c r="G20" s="134"/>
      <c r="H20" s="132"/>
    </row>
    <row r="21" spans="1:8" ht="11.5" x14ac:dyDescent="0.25">
      <c r="A21" s="135">
        <v>5</v>
      </c>
      <c r="B21" s="132" t="s">
        <v>31</v>
      </c>
      <c r="C21" s="121"/>
      <c r="D21" s="121"/>
      <c r="E21" s="134"/>
      <c r="F21" s="132"/>
      <c r="G21" s="134"/>
      <c r="H21" s="132"/>
    </row>
    <row r="22" spans="1:8" ht="11.5" x14ac:dyDescent="0.25">
      <c r="A22" s="136"/>
      <c r="B22" s="132"/>
      <c r="C22" s="121"/>
      <c r="D22" s="121"/>
      <c r="E22" s="134"/>
      <c r="F22" s="132"/>
      <c r="G22" s="134"/>
      <c r="H22" s="132"/>
    </row>
    <row r="23" spans="1:8" ht="11.5" x14ac:dyDescent="0.25">
      <c r="A23" s="135">
        <v>6</v>
      </c>
      <c r="B23" s="132" t="s">
        <v>32</v>
      </c>
      <c r="C23" s="121"/>
      <c r="D23" s="121"/>
      <c r="E23" s="134"/>
      <c r="F23" s="132"/>
      <c r="G23" s="134"/>
      <c r="H23" s="132"/>
    </row>
    <row r="24" spans="1:8" ht="11.5" x14ac:dyDescent="0.25">
      <c r="A24" s="136"/>
      <c r="B24" s="132"/>
      <c r="C24" s="121"/>
      <c r="D24" s="121"/>
      <c r="E24" s="134"/>
      <c r="F24" s="132"/>
      <c r="G24" s="134"/>
      <c r="H24" s="132"/>
    </row>
    <row r="25" spans="1:8" ht="11.5" x14ac:dyDescent="0.25">
      <c r="A25" s="135">
        <v>7</v>
      </c>
      <c r="B25" s="132" t="s">
        <v>33</v>
      </c>
      <c r="C25" s="121"/>
      <c r="D25" s="121"/>
      <c r="E25" s="134"/>
      <c r="F25" s="132"/>
      <c r="G25" s="134"/>
      <c r="H25" s="132"/>
    </row>
    <row r="26" spans="1:8" ht="11.5" x14ac:dyDescent="0.25">
      <c r="A26" s="136"/>
      <c r="B26" s="132"/>
      <c r="C26" s="121"/>
      <c r="D26" s="121"/>
      <c r="E26" s="134"/>
      <c r="F26" s="132"/>
      <c r="G26" s="134"/>
      <c r="H26" s="132"/>
    </row>
    <row r="27" spans="1:8" ht="11.5" x14ac:dyDescent="0.25">
      <c r="A27" s="135">
        <v>8</v>
      </c>
      <c r="B27" s="132" t="s">
        <v>34</v>
      </c>
      <c r="C27" s="121"/>
      <c r="D27" s="121"/>
      <c r="E27" s="134"/>
      <c r="F27" s="132"/>
      <c r="G27" s="134"/>
      <c r="H27" s="132"/>
    </row>
    <row r="28" spans="1:8" ht="11.5" x14ac:dyDescent="0.25">
      <c r="A28" s="135"/>
      <c r="B28" s="132"/>
      <c r="C28" s="121"/>
      <c r="D28" s="121"/>
      <c r="E28" s="134"/>
      <c r="F28" s="132"/>
      <c r="G28" s="134"/>
      <c r="H28" s="132"/>
    </row>
    <row r="29" spans="1:8" ht="11.5" x14ac:dyDescent="0.25">
      <c r="A29" s="132"/>
      <c r="B29" s="132" t="s">
        <v>35</v>
      </c>
      <c r="C29" s="121"/>
      <c r="D29" s="121"/>
      <c r="E29" s="134"/>
      <c r="F29" s="132"/>
      <c r="G29" s="139"/>
      <c r="H29" s="132"/>
    </row>
    <row r="30" spans="1:8" ht="11.5" x14ac:dyDescent="0.25">
      <c r="A30" s="131" t="s">
        <v>36</v>
      </c>
      <c r="B30" s="132"/>
      <c r="C30" s="121"/>
      <c r="D30" s="121"/>
      <c r="E30" s="134"/>
      <c r="F30" s="132"/>
      <c r="G30" s="134"/>
      <c r="H30" s="132"/>
    </row>
    <row r="31" spans="1:8" ht="11.5" x14ac:dyDescent="0.25">
      <c r="A31" s="132"/>
      <c r="B31" s="132"/>
      <c r="C31" s="121"/>
      <c r="D31" s="121"/>
      <c r="E31" s="134"/>
      <c r="F31" s="132"/>
      <c r="G31" s="134"/>
      <c r="H31" s="132"/>
    </row>
    <row r="32" spans="1:8" ht="11.5" x14ac:dyDescent="0.25">
      <c r="A32" s="140">
        <v>1</v>
      </c>
      <c r="B32" s="131" t="s">
        <v>17</v>
      </c>
      <c r="C32" s="121"/>
      <c r="D32" s="121"/>
      <c r="E32" s="134"/>
      <c r="F32" s="132"/>
      <c r="G32" s="134"/>
      <c r="H32" s="132"/>
    </row>
    <row r="33" spans="1:8" ht="23" x14ac:dyDescent="0.25">
      <c r="A33" s="135">
        <v>1.1000000000000001</v>
      </c>
      <c r="B33" s="141" t="s">
        <v>37</v>
      </c>
      <c r="C33" s="121" t="s">
        <v>38</v>
      </c>
      <c r="D33" s="121">
        <v>1</v>
      </c>
      <c r="E33" s="134"/>
      <c r="F33" s="132"/>
      <c r="G33" s="134"/>
      <c r="H33" s="132"/>
    </row>
    <row r="34" spans="1:8" ht="46" x14ac:dyDescent="0.25">
      <c r="A34" s="135">
        <v>1.2</v>
      </c>
      <c r="B34" s="141" t="s">
        <v>39</v>
      </c>
      <c r="C34" s="142" t="s">
        <v>40</v>
      </c>
      <c r="D34" s="142">
        <f>8.84+9.65+1.46+1.28+2.07+2.57+0.05+0.58</f>
        <v>26.500000000000004</v>
      </c>
      <c r="E34" s="134"/>
      <c r="F34" s="132"/>
      <c r="G34" s="134"/>
      <c r="H34" s="132"/>
    </row>
    <row r="35" spans="1:8" ht="23" x14ac:dyDescent="0.25">
      <c r="A35" s="135">
        <v>1.3</v>
      </c>
      <c r="B35" s="141" t="s">
        <v>41</v>
      </c>
      <c r="C35" s="121" t="s">
        <v>40</v>
      </c>
      <c r="D35" s="121">
        <f>4.5+2</f>
        <v>6.5</v>
      </c>
      <c r="E35" s="134"/>
      <c r="F35" s="132"/>
      <c r="G35" s="134"/>
      <c r="H35" s="132"/>
    </row>
    <row r="36" spans="1:8" ht="23" x14ac:dyDescent="0.25">
      <c r="A36" s="135">
        <v>1.4</v>
      </c>
      <c r="B36" s="141" t="s">
        <v>42</v>
      </c>
      <c r="C36" s="121" t="s">
        <v>40</v>
      </c>
      <c r="D36" s="121">
        <v>6.5</v>
      </c>
      <c r="E36" s="134"/>
      <c r="F36" s="132"/>
      <c r="G36" s="134"/>
      <c r="H36" s="132"/>
    </row>
    <row r="37" spans="1:8" ht="11.5" x14ac:dyDescent="0.25">
      <c r="A37" s="135">
        <v>1.5</v>
      </c>
      <c r="B37" s="132" t="s">
        <v>43</v>
      </c>
      <c r="C37" s="121" t="s">
        <v>38</v>
      </c>
      <c r="D37" s="121">
        <v>1</v>
      </c>
      <c r="E37" s="134"/>
      <c r="F37" s="132"/>
      <c r="G37" s="134"/>
      <c r="H37" s="132"/>
    </row>
    <row r="38" spans="1:8" ht="11.5" x14ac:dyDescent="0.25">
      <c r="A38" s="135">
        <v>1.6</v>
      </c>
      <c r="B38" s="132" t="s">
        <v>44</v>
      </c>
      <c r="C38" s="121" t="s">
        <v>38</v>
      </c>
      <c r="D38" s="121">
        <v>1</v>
      </c>
      <c r="E38" s="134"/>
      <c r="F38" s="132"/>
      <c r="G38" s="134"/>
      <c r="H38" s="132"/>
    </row>
    <row r="39" spans="1:8" ht="11.5" x14ac:dyDescent="0.25">
      <c r="A39" s="135">
        <v>1.7</v>
      </c>
      <c r="B39" s="132" t="s">
        <v>45</v>
      </c>
      <c r="C39" s="121" t="s">
        <v>38</v>
      </c>
      <c r="D39" s="121">
        <v>1</v>
      </c>
      <c r="E39" s="134"/>
      <c r="F39" s="132"/>
      <c r="G39" s="134"/>
      <c r="H39" s="132"/>
    </row>
    <row r="40" spans="1:8" ht="11.5" x14ac:dyDescent="0.25">
      <c r="A40" s="131" t="s">
        <v>46</v>
      </c>
      <c r="B40" s="132"/>
      <c r="C40" s="121"/>
      <c r="D40" s="121"/>
      <c r="E40" s="134"/>
      <c r="F40" s="132"/>
      <c r="G40" s="134"/>
      <c r="H40" s="132"/>
    </row>
    <row r="41" spans="1:8" ht="11.5" x14ac:dyDescent="0.25">
      <c r="A41" s="140" t="s">
        <v>19</v>
      </c>
      <c r="B41" s="131" t="s">
        <v>47</v>
      </c>
      <c r="C41" s="121"/>
      <c r="D41" s="121"/>
      <c r="E41" s="134"/>
      <c r="F41" s="132"/>
      <c r="G41" s="134"/>
      <c r="H41" s="132"/>
    </row>
    <row r="42" spans="1:8" ht="11.5" x14ac:dyDescent="0.25">
      <c r="A42" s="140">
        <v>2.1</v>
      </c>
      <c r="B42" s="131" t="s">
        <v>48</v>
      </c>
      <c r="C42" s="121"/>
      <c r="D42" s="121"/>
      <c r="E42" s="134"/>
      <c r="F42" s="132"/>
      <c r="G42" s="134"/>
      <c r="H42" s="132"/>
    </row>
    <row r="43" spans="1:8" ht="11.5" x14ac:dyDescent="0.25">
      <c r="A43" s="143" t="s">
        <v>49</v>
      </c>
      <c r="B43" s="132" t="s">
        <v>50</v>
      </c>
      <c r="C43" s="121" t="s">
        <v>51</v>
      </c>
      <c r="D43" s="121">
        <v>1</v>
      </c>
      <c r="E43" s="134"/>
      <c r="F43" s="132"/>
      <c r="G43" s="134"/>
      <c r="H43" s="132"/>
    </row>
    <row r="44" spans="1:8" ht="11.5" x14ac:dyDescent="0.25">
      <c r="A44" s="143" t="s">
        <v>52</v>
      </c>
      <c r="B44" s="132" t="s">
        <v>53</v>
      </c>
      <c r="C44" s="121" t="s">
        <v>51</v>
      </c>
      <c r="D44" s="121">
        <v>1</v>
      </c>
      <c r="E44" s="134"/>
      <c r="F44" s="132"/>
      <c r="G44" s="134"/>
      <c r="H44" s="132"/>
    </row>
    <row r="45" spans="1:8" s="144" customFormat="1" ht="11.5" x14ac:dyDescent="0.25">
      <c r="A45" s="143" t="s">
        <v>54</v>
      </c>
      <c r="B45" s="132" t="s">
        <v>55</v>
      </c>
      <c r="C45" s="121" t="s">
        <v>51</v>
      </c>
      <c r="D45" s="121">
        <v>2</v>
      </c>
      <c r="E45" s="134"/>
      <c r="F45" s="132"/>
      <c r="G45" s="134"/>
      <c r="H45" s="132"/>
    </row>
    <row r="46" spans="1:8" ht="11.5" x14ac:dyDescent="0.25">
      <c r="A46" s="143" t="s">
        <v>56</v>
      </c>
      <c r="B46" s="132" t="s">
        <v>57</v>
      </c>
      <c r="C46" s="121" t="s">
        <v>51</v>
      </c>
      <c r="D46" s="121">
        <v>1</v>
      </c>
      <c r="E46" s="134"/>
      <c r="F46" s="132"/>
      <c r="G46" s="134"/>
      <c r="H46" s="132"/>
    </row>
    <row r="47" spans="1:8" ht="11.5" x14ac:dyDescent="0.25">
      <c r="A47" s="143" t="s">
        <v>58</v>
      </c>
      <c r="B47" s="132" t="s">
        <v>59</v>
      </c>
      <c r="C47" s="121" t="s">
        <v>51</v>
      </c>
      <c r="D47" s="121">
        <v>1</v>
      </c>
      <c r="E47" s="134"/>
      <c r="F47" s="132"/>
      <c r="G47" s="134"/>
      <c r="H47" s="132"/>
    </row>
    <row r="48" spans="1:8" ht="11.5" x14ac:dyDescent="0.25">
      <c r="A48" s="143" t="s">
        <v>60</v>
      </c>
      <c r="B48" s="132" t="s">
        <v>61</v>
      </c>
      <c r="C48" s="121" t="s">
        <v>51</v>
      </c>
      <c r="D48" s="121">
        <v>1</v>
      </c>
      <c r="E48" s="134"/>
      <c r="F48" s="132"/>
      <c r="G48" s="134"/>
      <c r="H48" s="132"/>
    </row>
    <row r="49" spans="1:8" ht="11.5" x14ac:dyDescent="0.25">
      <c r="A49" s="143"/>
      <c r="B49" s="132" t="s">
        <v>62</v>
      </c>
      <c r="C49" s="121"/>
      <c r="D49" s="121">
        <f>SUM(D43:D48)</f>
        <v>7</v>
      </c>
      <c r="E49" s="134"/>
      <c r="F49" s="132"/>
      <c r="G49" s="134"/>
      <c r="H49" s="132"/>
    </row>
    <row r="50" spans="1:8" ht="11.5" x14ac:dyDescent="0.25">
      <c r="A50" s="140">
        <v>2.2000000000000002</v>
      </c>
      <c r="B50" s="131" t="s">
        <v>63</v>
      </c>
      <c r="C50" s="120"/>
      <c r="D50" s="120"/>
      <c r="E50" s="139"/>
      <c r="F50" s="131"/>
      <c r="G50" s="139"/>
      <c r="H50" s="131"/>
    </row>
    <row r="51" spans="1:8" ht="11.5" x14ac:dyDescent="0.25">
      <c r="A51" s="143" t="s">
        <v>64</v>
      </c>
      <c r="B51" s="132" t="s">
        <v>50</v>
      </c>
      <c r="C51" s="121" t="s">
        <v>51</v>
      </c>
      <c r="D51" s="121">
        <v>1</v>
      </c>
      <c r="E51" s="134"/>
      <c r="F51" s="132"/>
      <c r="G51" s="134"/>
      <c r="H51" s="132"/>
    </row>
    <row r="52" spans="1:8" ht="11.5" x14ac:dyDescent="0.25">
      <c r="A52" s="143" t="s">
        <v>65</v>
      </c>
      <c r="B52" s="132" t="s">
        <v>53</v>
      </c>
      <c r="C52" s="121" t="s">
        <v>51</v>
      </c>
      <c r="D52" s="121">
        <v>1</v>
      </c>
      <c r="E52" s="134"/>
      <c r="F52" s="132"/>
      <c r="G52" s="134"/>
      <c r="H52" s="132"/>
    </row>
    <row r="53" spans="1:8" ht="12" customHeight="1" x14ac:dyDescent="0.25">
      <c r="A53" s="143" t="s">
        <v>66</v>
      </c>
      <c r="B53" s="132" t="s">
        <v>55</v>
      </c>
      <c r="C53" s="121" t="s">
        <v>51</v>
      </c>
      <c r="D53" s="121">
        <v>1</v>
      </c>
      <c r="E53" s="134"/>
      <c r="F53" s="132"/>
      <c r="G53" s="134"/>
      <c r="H53" s="132"/>
    </row>
    <row r="54" spans="1:8" ht="12" customHeight="1" x14ac:dyDescent="0.25">
      <c r="A54" s="143" t="s">
        <v>67</v>
      </c>
      <c r="B54" s="132" t="s">
        <v>57</v>
      </c>
      <c r="C54" s="121" t="s">
        <v>51</v>
      </c>
      <c r="D54" s="121">
        <v>1</v>
      </c>
      <c r="E54" s="134"/>
      <c r="F54" s="132"/>
      <c r="G54" s="134"/>
      <c r="H54" s="132"/>
    </row>
    <row r="55" spans="1:8" ht="12" customHeight="1" x14ac:dyDescent="0.25">
      <c r="A55" s="143" t="s">
        <v>68</v>
      </c>
      <c r="B55" s="132" t="s">
        <v>59</v>
      </c>
      <c r="C55" s="121" t="s">
        <v>51</v>
      </c>
      <c r="D55" s="121">
        <v>1</v>
      </c>
      <c r="E55" s="134"/>
      <c r="F55" s="132"/>
      <c r="G55" s="134"/>
      <c r="H55" s="132"/>
    </row>
    <row r="56" spans="1:8" ht="12" customHeight="1" x14ac:dyDescent="0.25">
      <c r="A56" s="143" t="s">
        <v>69</v>
      </c>
      <c r="B56" s="132" t="s">
        <v>61</v>
      </c>
      <c r="C56" s="121" t="s">
        <v>51</v>
      </c>
      <c r="D56" s="121">
        <v>1</v>
      </c>
      <c r="E56" s="134"/>
      <c r="F56" s="132"/>
      <c r="G56" s="134"/>
      <c r="H56" s="132"/>
    </row>
    <row r="57" spans="1:8" ht="11.5" x14ac:dyDescent="0.25">
      <c r="A57" s="143"/>
      <c r="B57" s="132" t="s">
        <v>62</v>
      </c>
      <c r="C57" s="121"/>
      <c r="D57" s="121">
        <f>SUM(D51:D56)</f>
        <v>6</v>
      </c>
      <c r="E57" s="134"/>
      <c r="F57" s="132"/>
      <c r="G57" s="134"/>
      <c r="H57" s="132"/>
    </row>
    <row r="58" spans="1:8" ht="11.5" x14ac:dyDescent="0.25">
      <c r="A58" s="140">
        <v>2.2999999999999998</v>
      </c>
      <c r="B58" s="131" t="s">
        <v>70</v>
      </c>
      <c r="C58" s="121"/>
      <c r="D58" s="121"/>
      <c r="E58" s="134"/>
      <c r="F58" s="132"/>
      <c r="G58" s="134"/>
      <c r="H58" s="132"/>
    </row>
    <row r="59" spans="1:8" ht="11.5" x14ac:dyDescent="0.25">
      <c r="A59" s="143" t="s">
        <v>71</v>
      </c>
      <c r="B59" s="132" t="s">
        <v>50</v>
      </c>
      <c r="C59" s="121" t="s">
        <v>51</v>
      </c>
      <c r="D59" s="121">
        <v>1</v>
      </c>
      <c r="E59" s="134"/>
      <c r="F59" s="132"/>
      <c r="G59" s="134"/>
      <c r="H59" s="132"/>
    </row>
    <row r="60" spans="1:8" ht="11.5" x14ac:dyDescent="0.25">
      <c r="A60" s="143" t="s">
        <v>72</v>
      </c>
      <c r="B60" s="132" t="s">
        <v>53</v>
      </c>
      <c r="C60" s="121" t="s">
        <v>51</v>
      </c>
      <c r="D60" s="121">
        <v>1</v>
      </c>
      <c r="E60" s="134"/>
      <c r="F60" s="132"/>
      <c r="G60" s="134"/>
      <c r="H60" s="132"/>
    </row>
    <row r="61" spans="1:8" ht="12" customHeight="1" x14ac:dyDescent="0.25">
      <c r="A61" s="143" t="s">
        <v>73</v>
      </c>
      <c r="B61" s="132" t="s">
        <v>55</v>
      </c>
      <c r="C61" s="121" t="s">
        <v>51</v>
      </c>
      <c r="D61" s="121">
        <v>1</v>
      </c>
      <c r="E61" s="134"/>
      <c r="F61" s="132"/>
      <c r="G61" s="134"/>
      <c r="H61" s="132"/>
    </row>
    <row r="62" spans="1:8" ht="12" customHeight="1" x14ac:dyDescent="0.25">
      <c r="A62" s="143" t="s">
        <v>74</v>
      </c>
      <c r="B62" s="132" t="s">
        <v>57</v>
      </c>
      <c r="C62" s="121" t="s">
        <v>51</v>
      </c>
      <c r="D62" s="121">
        <v>1</v>
      </c>
      <c r="E62" s="134"/>
      <c r="F62" s="132"/>
      <c r="G62" s="134"/>
      <c r="H62" s="132"/>
    </row>
    <row r="63" spans="1:8" ht="12" customHeight="1" x14ac:dyDescent="0.25">
      <c r="A63" s="143" t="s">
        <v>75</v>
      </c>
      <c r="B63" s="132" t="s">
        <v>59</v>
      </c>
      <c r="C63" s="121" t="s">
        <v>51</v>
      </c>
      <c r="D63" s="121">
        <v>1</v>
      </c>
      <c r="E63" s="134"/>
      <c r="F63" s="132"/>
      <c r="G63" s="134"/>
      <c r="H63" s="132"/>
    </row>
    <row r="64" spans="1:8" ht="12" customHeight="1" x14ac:dyDescent="0.25">
      <c r="A64" s="143" t="s">
        <v>76</v>
      </c>
      <c r="B64" s="132" t="s">
        <v>61</v>
      </c>
      <c r="C64" s="121" t="s">
        <v>51</v>
      </c>
      <c r="D64" s="121">
        <v>1</v>
      </c>
      <c r="E64" s="134"/>
      <c r="F64" s="132"/>
      <c r="G64" s="134"/>
      <c r="H64" s="132"/>
    </row>
    <row r="65" spans="1:8" ht="11.5" x14ac:dyDescent="0.25">
      <c r="A65" s="143"/>
      <c r="B65" s="132" t="s">
        <v>62</v>
      </c>
      <c r="C65" s="121"/>
      <c r="D65" s="121">
        <f>SUM(D59:D64)</f>
        <v>6</v>
      </c>
      <c r="E65" s="134"/>
      <c r="F65" s="132"/>
      <c r="G65" s="134"/>
      <c r="H65" s="132"/>
    </row>
    <row r="66" spans="1:8" ht="11.5" x14ac:dyDescent="0.25">
      <c r="A66" s="104" t="str">
        <f>A1</f>
        <v>400/132kV MAKINDU Transmission lines- LILO</v>
      </c>
      <c r="B66" s="105"/>
      <c r="C66" s="106"/>
      <c r="D66" s="106"/>
      <c r="E66" s="107"/>
      <c r="F66" s="105"/>
      <c r="G66" s="107"/>
      <c r="H66" s="108"/>
    </row>
    <row r="67" spans="1:8" ht="11.5" x14ac:dyDescent="0.25">
      <c r="A67" s="110" t="s">
        <v>1</v>
      </c>
      <c r="B67" s="111"/>
      <c r="C67" s="112"/>
      <c r="D67" s="112"/>
      <c r="E67" s="113"/>
      <c r="F67" s="111"/>
      <c r="G67" s="113"/>
      <c r="H67" s="114"/>
    </row>
    <row r="68" spans="1:8" ht="11.5" x14ac:dyDescent="0.25">
      <c r="A68" s="110" t="s">
        <v>2</v>
      </c>
      <c r="B68" s="111"/>
      <c r="C68" s="112"/>
      <c r="D68" s="112"/>
      <c r="E68" s="113"/>
      <c r="F68" s="111"/>
      <c r="G68" s="113"/>
      <c r="H68" s="114"/>
    </row>
    <row r="69" spans="1:8" ht="11.5" x14ac:dyDescent="0.25">
      <c r="A69" s="115" t="s">
        <v>3</v>
      </c>
      <c r="B69" s="116"/>
      <c r="C69" s="117"/>
      <c r="D69" s="117"/>
      <c r="E69" s="118"/>
      <c r="F69" s="116"/>
      <c r="G69" s="118"/>
      <c r="H69" s="119"/>
    </row>
    <row r="70" spans="1:8" ht="11.5" x14ac:dyDescent="0.25">
      <c r="A70" s="140">
        <v>2.4</v>
      </c>
      <c r="B70" s="131" t="s">
        <v>77</v>
      </c>
      <c r="C70" s="121"/>
      <c r="D70" s="121"/>
      <c r="E70" s="134"/>
      <c r="F70" s="132"/>
      <c r="G70" s="134"/>
      <c r="H70" s="132"/>
    </row>
    <row r="71" spans="1:8" ht="11.5" x14ac:dyDescent="0.25">
      <c r="A71" s="143" t="s">
        <v>78</v>
      </c>
      <c r="B71" s="132" t="s">
        <v>50</v>
      </c>
      <c r="C71" s="121" t="s">
        <v>51</v>
      </c>
      <c r="D71" s="121">
        <v>1</v>
      </c>
      <c r="E71" s="134"/>
      <c r="F71" s="132"/>
      <c r="G71" s="134"/>
      <c r="H71" s="132"/>
    </row>
    <row r="72" spans="1:8" ht="11.5" x14ac:dyDescent="0.25">
      <c r="A72" s="143" t="s">
        <v>79</v>
      </c>
      <c r="B72" s="132" t="s">
        <v>53</v>
      </c>
      <c r="C72" s="121" t="s">
        <v>51</v>
      </c>
      <c r="D72" s="121">
        <v>1</v>
      </c>
      <c r="E72" s="134"/>
      <c r="F72" s="132"/>
      <c r="G72" s="134"/>
      <c r="H72" s="132"/>
    </row>
    <row r="73" spans="1:8" ht="11.5" x14ac:dyDescent="0.25">
      <c r="A73" s="143" t="s">
        <v>80</v>
      </c>
      <c r="B73" s="132" t="s">
        <v>55</v>
      </c>
      <c r="C73" s="121" t="s">
        <v>51</v>
      </c>
      <c r="D73" s="121">
        <v>2</v>
      </c>
      <c r="E73" s="134"/>
      <c r="F73" s="132"/>
      <c r="G73" s="134"/>
      <c r="H73" s="132"/>
    </row>
    <row r="74" spans="1:8" ht="11.5" x14ac:dyDescent="0.25">
      <c r="A74" s="143" t="s">
        <v>81</v>
      </c>
      <c r="B74" s="132" t="s">
        <v>57</v>
      </c>
      <c r="C74" s="121" t="s">
        <v>51</v>
      </c>
      <c r="D74" s="121">
        <v>1</v>
      </c>
      <c r="E74" s="134"/>
      <c r="F74" s="132"/>
      <c r="G74" s="134"/>
      <c r="H74" s="132"/>
    </row>
    <row r="75" spans="1:8" ht="11.5" x14ac:dyDescent="0.25">
      <c r="A75" s="143" t="s">
        <v>82</v>
      </c>
      <c r="B75" s="132" t="s">
        <v>59</v>
      </c>
      <c r="C75" s="121" t="s">
        <v>51</v>
      </c>
      <c r="D75" s="121">
        <v>1</v>
      </c>
      <c r="E75" s="134"/>
      <c r="F75" s="132"/>
      <c r="G75" s="134"/>
      <c r="H75" s="132"/>
    </row>
    <row r="76" spans="1:8" ht="11.5" x14ac:dyDescent="0.25">
      <c r="A76" s="143" t="s">
        <v>83</v>
      </c>
      <c r="B76" s="132" t="s">
        <v>61</v>
      </c>
      <c r="C76" s="121" t="s">
        <v>51</v>
      </c>
      <c r="D76" s="121">
        <v>1</v>
      </c>
      <c r="E76" s="134"/>
      <c r="F76" s="132"/>
      <c r="G76" s="134"/>
      <c r="H76" s="132"/>
    </row>
    <row r="77" spans="1:8" ht="11.5" x14ac:dyDescent="0.25">
      <c r="A77" s="143"/>
      <c r="B77" s="132" t="s">
        <v>62</v>
      </c>
      <c r="C77" s="121"/>
      <c r="D77" s="121">
        <f>SUM(D71:D76)</f>
        <v>7</v>
      </c>
      <c r="E77" s="134"/>
      <c r="F77" s="132"/>
      <c r="G77" s="134"/>
      <c r="H77" s="132"/>
    </row>
    <row r="78" spans="1:8" ht="11.5" x14ac:dyDescent="0.25">
      <c r="A78" s="140">
        <v>2.5</v>
      </c>
      <c r="B78" s="131" t="s">
        <v>84</v>
      </c>
      <c r="C78" s="121"/>
      <c r="D78" s="121"/>
      <c r="E78" s="134"/>
      <c r="F78" s="132"/>
      <c r="G78" s="134"/>
      <c r="H78" s="132"/>
    </row>
    <row r="79" spans="1:8" s="145" customFormat="1" ht="11.5" x14ac:dyDescent="0.25">
      <c r="A79" s="143" t="s">
        <v>85</v>
      </c>
      <c r="B79" s="132" t="s">
        <v>50</v>
      </c>
      <c r="C79" s="121" t="s">
        <v>51</v>
      </c>
      <c r="D79" s="121">
        <v>1</v>
      </c>
      <c r="E79" s="134"/>
      <c r="F79" s="132"/>
      <c r="G79" s="134"/>
      <c r="H79" s="132"/>
    </row>
    <row r="80" spans="1:8" s="144" customFormat="1" ht="11.5" x14ac:dyDescent="0.25">
      <c r="A80" s="143" t="s">
        <v>86</v>
      </c>
      <c r="B80" s="132" t="s">
        <v>53</v>
      </c>
      <c r="C80" s="121" t="s">
        <v>51</v>
      </c>
      <c r="D80" s="121">
        <v>1</v>
      </c>
      <c r="E80" s="134"/>
      <c r="F80" s="132"/>
      <c r="G80" s="134"/>
      <c r="H80" s="132"/>
    </row>
    <row r="81" spans="1:11" ht="11.5" x14ac:dyDescent="0.25">
      <c r="A81" s="143" t="s">
        <v>87</v>
      </c>
      <c r="B81" s="132" t="s">
        <v>55</v>
      </c>
      <c r="C81" s="121" t="s">
        <v>51</v>
      </c>
      <c r="D81" s="121">
        <v>2</v>
      </c>
      <c r="E81" s="134"/>
      <c r="F81" s="132"/>
      <c r="G81" s="134"/>
      <c r="H81" s="132"/>
    </row>
    <row r="82" spans="1:11" ht="11.5" x14ac:dyDescent="0.25">
      <c r="A82" s="143" t="s">
        <v>88</v>
      </c>
      <c r="B82" s="132" t="s">
        <v>57</v>
      </c>
      <c r="C82" s="121" t="s">
        <v>51</v>
      </c>
      <c r="D82" s="121">
        <v>1</v>
      </c>
      <c r="E82" s="134"/>
      <c r="F82" s="132"/>
      <c r="G82" s="134"/>
      <c r="H82" s="132"/>
    </row>
    <row r="83" spans="1:11" ht="11.5" x14ac:dyDescent="0.25">
      <c r="A83" s="143" t="s">
        <v>89</v>
      </c>
      <c r="B83" s="132" t="s">
        <v>59</v>
      </c>
      <c r="C83" s="121" t="s">
        <v>51</v>
      </c>
      <c r="D83" s="121">
        <v>1</v>
      </c>
      <c r="E83" s="134"/>
      <c r="F83" s="132"/>
      <c r="G83" s="134"/>
      <c r="H83" s="132"/>
    </row>
    <row r="84" spans="1:11" ht="11.5" x14ac:dyDescent="0.25">
      <c r="A84" s="143" t="s">
        <v>90</v>
      </c>
      <c r="B84" s="132" t="s">
        <v>61</v>
      </c>
      <c r="C84" s="121" t="s">
        <v>51</v>
      </c>
      <c r="D84" s="121">
        <v>1</v>
      </c>
      <c r="E84" s="134"/>
      <c r="F84" s="132"/>
      <c r="G84" s="134"/>
      <c r="H84" s="132"/>
    </row>
    <row r="85" spans="1:11" ht="9.25" customHeight="1" x14ac:dyDescent="0.25">
      <c r="A85" s="143"/>
      <c r="B85" s="132" t="s">
        <v>62</v>
      </c>
      <c r="C85" s="121"/>
      <c r="D85" s="121">
        <f>SUM(D79:D84)</f>
        <v>7</v>
      </c>
      <c r="E85" s="134"/>
      <c r="F85" s="132"/>
      <c r="G85" s="134"/>
      <c r="H85" s="132"/>
    </row>
    <row r="86" spans="1:11" ht="13.5" customHeight="1" x14ac:dyDescent="0.25">
      <c r="A86" s="140">
        <v>2.6</v>
      </c>
      <c r="B86" s="131" t="s">
        <v>91</v>
      </c>
      <c r="C86" s="121"/>
      <c r="D86" s="121"/>
      <c r="E86" s="134"/>
      <c r="F86" s="134"/>
      <c r="G86" s="134"/>
      <c r="H86" s="134"/>
    </row>
    <row r="87" spans="1:11" ht="11.5" x14ac:dyDescent="0.25">
      <c r="A87" s="143" t="s">
        <v>92</v>
      </c>
      <c r="B87" s="132" t="s">
        <v>50</v>
      </c>
      <c r="C87" s="121" t="s">
        <v>51</v>
      </c>
      <c r="D87" s="121">
        <v>1</v>
      </c>
      <c r="E87" s="134"/>
      <c r="F87" s="134"/>
      <c r="G87" s="134"/>
      <c r="H87" s="134"/>
    </row>
    <row r="88" spans="1:11" ht="11.5" x14ac:dyDescent="0.25">
      <c r="A88" s="143" t="s">
        <v>93</v>
      </c>
      <c r="B88" s="132" t="s">
        <v>53</v>
      </c>
      <c r="C88" s="121" t="s">
        <v>51</v>
      </c>
      <c r="D88" s="121">
        <v>1</v>
      </c>
      <c r="E88" s="134"/>
      <c r="F88" s="134"/>
      <c r="G88" s="134"/>
      <c r="H88" s="134"/>
    </row>
    <row r="89" spans="1:11" ht="11.5" x14ac:dyDescent="0.25">
      <c r="A89" s="143" t="s">
        <v>94</v>
      </c>
      <c r="B89" s="132" t="s">
        <v>55</v>
      </c>
      <c r="C89" s="121" t="s">
        <v>51</v>
      </c>
      <c r="D89" s="121">
        <v>1</v>
      </c>
      <c r="E89" s="134"/>
      <c r="F89" s="134"/>
      <c r="G89" s="134"/>
      <c r="H89" s="134"/>
    </row>
    <row r="90" spans="1:11" ht="11.5" x14ac:dyDescent="0.25">
      <c r="A90" s="143" t="s">
        <v>95</v>
      </c>
      <c r="B90" s="132" t="s">
        <v>57</v>
      </c>
      <c r="C90" s="121" t="s">
        <v>51</v>
      </c>
      <c r="D90" s="121">
        <v>1</v>
      </c>
      <c r="E90" s="134"/>
      <c r="F90" s="134"/>
      <c r="G90" s="134"/>
      <c r="H90" s="134"/>
    </row>
    <row r="91" spans="1:11" ht="11.5" x14ac:dyDescent="0.25">
      <c r="A91" s="143" t="s">
        <v>96</v>
      </c>
      <c r="B91" s="132" t="s">
        <v>59</v>
      </c>
      <c r="C91" s="121" t="s">
        <v>51</v>
      </c>
      <c r="D91" s="121">
        <v>1</v>
      </c>
      <c r="E91" s="134"/>
      <c r="F91" s="134"/>
      <c r="G91" s="134"/>
      <c r="H91" s="134"/>
    </row>
    <row r="92" spans="1:11" ht="11.5" x14ac:dyDescent="0.25">
      <c r="A92" s="143" t="s">
        <v>97</v>
      </c>
      <c r="B92" s="132" t="s">
        <v>61</v>
      </c>
      <c r="C92" s="121" t="s">
        <v>51</v>
      </c>
      <c r="D92" s="121">
        <v>1</v>
      </c>
      <c r="E92" s="134"/>
      <c r="F92" s="134"/>
      <c r="G92" s="134"/>
      <c r="H92" s="134"/>
    </row>
    <row r="93" spans="1:11" s="144" customFormat="1" ht="11.5" x14ac:dyDescent="0.25">
      <c r="A93" s="143"/>
      <c r="B93" s="132" t="s">
        <v>62</v>
      </c>
      <c r="C93" s="121"/>
      <c r="D93" s="121">
        <f>SUM(D87:D92)</f>
        <v>6</v>
      </c>
      <c r="E93" s="134"/>
      <c r="F93" s="134"/>
      <c r="G93" s="134"/>
      <c r="H93" s="134"/>
      <c r="K93" s="109"/>
    </row>
    <row r="94" spans="1:11" ht="11.5" x14ac:dyDescent="0.25">
      <c r="A94" s="257" t="s">
        <v>98</v>
      </c>
      <c r="B94" s="258"/>
      <c r="C94" s="121"/>
      <c r="D94" s="120">
        <f>D93+D85+D77+D65+D57+D49</f>
        <v>39</v>
      </c>
      <c r="E94" s="134"/>
      <c r="F94" s="132"/>
      <c r="G94" s="134"/>
      <c r="H94" s="132"/>
    </row>
    <row r="95" spans="1:11" ht="11.5" x14ac:dyDescent="0.25">
      <c r="A95" s="140" t="s">
        <v>21</v>
      </c>
      <c r="B95" s="131" t="s">
        <v>99</v>
      </c>
      <c r="C95" s="121"/>
      <c r="D95" s="121"/>
      <c r="E95" s="134"/>
      <c r="F95" s="132"/>
      <c r="G95" s="134"/>
      <c r="H95" s="132"/>
    </row>
    <row r="96" spans="1:11" ht="11.5" x14ac:dyDescent="0.25">
      <c r="A96" s="140">
        <v>2.7</v>
      </c>
      <c r="B96" s="131" t="s">
        <v>100</v>
      </c>
      <c r="C96" s="121"/>
      <c r="D96" s="121"/>
      <c r="E96" s="134"/>
      <c r="F96" s="132"/>
      <c r="G96" s="134"/>
      <c r="H96" s="132"/>
    </row>
    <row r="97" spans="1:8" ht="11.5" x14ac:dyDescent="0.25">
      <c r="A97" s="143" t="s">
        <v>101</v>
      </c>
      <c r="B97" s="132" t="s">
        <v>50</v>
      </c>
      <c r="C97" s="121" t="s">
        <v>51</v>
      </c>
      <c r="D97" s="121">
        <v>1</v>
      </c>
      <c r="E97" s="134"/>
      <c r="F97" s="132"/>
      <c r="G97" s="134"/>
      <c r="H97" s="132"/>
    </row>
    <row r="98" spans="1:8" ht="11.5" x14ac:dyDescent="0.25">
      <c r="A98" s="143" t="s">
        <v>102</v>
      </c>
      <c r="B98" s="132" t="s">
        <v>53</v>
      </c>
      <c r="C98" s="121" t="s">
        <v>51</v>
      </c>
      <c r="D98" s="121">
        <v>1</v>
      </c>
      <c r="E98" s="134"/>
      <c r="F98" s="132"/>
      <c r="G98" s="134"/>
      <c r="H98" s="132"/>
    </row>
    <row r="99" spans="1:8" ht="9.25" customHeight="1" x14ac:dyDescent="0.25">
      <c r="A99" s="143" t="s">
        <v>103</v>
      </c>
      <c r="B99" s="132" t="s">
        <v>55</v>
      </c>
      <c r="C99" s="121" t="s">
        <v>51</v>
      </c>
      <c r="D99" s="121">
        <v>3</v>
      </c>
      <c r="E99" s="134"/>
      <c r="F99" s="132"/>
      <c r="G99" s="134"/>
      <c r="H99" s="132"/>
    </row>
    <row r="100" spans="1:8" ht="11.5" x14ac:dyDescent="0.25">
      <c r="A100" s="143" t="s">
        <v>104</v>
      </c>
      <c r="B100" s="132" t="s">
        <v>57</v>
      </c>
      <c r="C100" s="121" t="s">
        <v>51</v>
      </c>
      <c r="D100" s="121">
        <v>1</v>
      </c>
      <c r="E100" s="134"/>
      <c r="F100" s="132"/>
      <c r="G100" s="134"/>
      <c r="H100" s="132"/>
    </row>
    <row r="101" spans="1:8" ht="11.5" x14ac:dyDescent="0.25">
      <c r="A101" s="143" t="s">
        <v>105</v>
      </c>
      <c r="B101" s="132" t="s">
        <v>59</v>
      </c>
      <c r="C101" s="121" t="s">
        <v>51</v>
      </c>
      <c r="D101" s="121">
        <v>1</v>
      </c>
      <c r="E101" s="134"/>
      <c r="F101" s="132"/>
      <c r="G101" s="134"/>
      <c r="H101" s="132"/>
    </row>
    <row r="102" spans="1:8" ht="11.5" x14ac:dyDescent="0.25">
      <c r="A102" s="143" t="s">
        <v>106</v>
      </c>
      <c r="B102" s="132" t="s">
        <v>61</v>
      </c>
      <c r="C102" s="121" t="s">
        <v>51</v>
      </c>
      <c r="D102" s="121">
        <v>1</v>
      </c>
      <c r="E102" s="134"/>
      <c r="F102" s="132"/>
      <c r="G102" s="134"/>
      <c r="H102" s="132"/>
    </row>
    <row r="103" spans="1:8" ht="11.5" x14ac:dyDescent="0.25">
      <c r="A103" s="143"/>
      <c r="B103" s="132" t="s">
        <v>62</v>
      </c>
      <c r="C103" s="121"/>
      <c r="D103" s="121">
        <f>SUM(D97:D102)</f>
        <v>8</v>
      </c>
      <c r="E103" s="134"/>
      <c r="F103" s="132"/>
      <c r="G103" s="134"/>
      <c r="H103" s="132"/>
    </row>
    <row r="104" spans="1:8" ht="11.5" x14ac:dyDescent="0.25">
      <c r="A104" s="140">
        <v>2.8</v>
      </c>
      <c r="B104" s="131" t="s">
        <v>107</v>
      </c>
      <c r="C104" s="120"/>
      <c r="D104" s="120"/>
      <c r="E104" s="139"/>
      <c r="F104" s="131"/>
      <c r="G104" s="139"/>
      <c r="H104" s="131"/>
    </row>
    <row r="105" spans="1:8" ht="11.5" x14ac:dyDescent="0.25">
      <c r="A105" s="143" t="s">
        <v>108</v>
      </c>
      <c r="B105" s="132" t="s">
        <v>50</v>
      </c>
      <c r="C105" s="121" t="s">
        <v>51</v>
      </c>
      <c r="D105" s="121">
        <v>1</v>
      </c>
      <c r="E105" s="134"/>
      <c r="F105" s="132"/>
      <c r="G105" s="134"/>
      <c r="H105" s="132"/>
    </row>
    <row r="106" spans="1:8" s="144" customFormat="1" ht="11.5" x14ac:dyDescent="0.25">
      <c r="A106" s="143" t="s">
        <v>109</v>
      </c>
      <c r="B106" s="132" t="s">
        <v>53</v>
      </c>
      <c r="C106" s="121" t="s">
        <v>51</v>
      </c>
      <c r="D106" s="121">
        <v>1</v>
      </c>
      <c r="E106" s="134"/>
      <c r="F106" s="132"/>
      <c r="G106" s="134"/>
      <c r="H106" s="132"/>
    </row>
    <row r="107" spans="1:8" ht="11.5" x14ac:dyDescent="0.25">
      <c r="A107" s="143" t="s">
        <v>110</v>
      </c>
      <c r="B107" s="132" t="s">
        <v>55</v>
      </c>
      <c r="C107" s="121" t="s">
        <v>51</v>
      </c>
      <c r="D107" s="121">
        <v>1</v>
      </c>
      <c r="E107" s="134"/>
      <c r="F107" s="132"/>
      <c r="G107" s="134"/>
      <c r="H107" s="132"/>
    </row>
    <row r="108" spans="1:8" ht="11.5" x14ac:dyDescent="0.25">
      <c r="A108" s="143" t="s">
        <v>111</v>
      </c>
      <c r="B108" s="132" t="s">
        <v>57</v>
      </c>
      <c r="C108" s="121" t="s">
        <v>51</v>
      </c>
      <c r="D108" s="121">
        <v>1</v>
      </c>
      <c r="E108" s="134"/>
      <c r="F108" s="132"/>
      <c r="G108" s="134"/>
      <c r="H108" s="132"/>
    </row>
    <row r="109" spans="1:8" ht="11.5" x14ac:dyDescent="0.25">
      <c r="A109" s="143" t="s">
        <v>112</v>
      </c>
      <c r="B109" s="132" t="s">
        <v>59</v>
      </c>
      <c r="C109" s="121" t="s">
        <v>51</v>
      </c>
      <c r="D109" s="121">
        <v>1</v>
      </c>
      <c r="E109" s="134"/>
      <c r="F109" s="132"/>
      <c r="G109" s="134"/>
      <c r="H109" s="132"/>
    </row>
    <row r="110" spans="1:8" ht="11.5" x14ac:dyDescent="0.25">
      <c r="A110" s="143" t="s">
        <v>113</v>
      </c>
      <c r="B110" s="132" t="s">
        <v>61</v>
      </c>
      <c r="C110" s="121" t="s">
        <v>51</v>
      </c>
      <c r="D110" s="121">
        <v>1</v>
      </c>
      <c r="E110" s="134"/>
      <c r="F110" s="132"/>
      <c r="G110" s="134"/>
      <c r="H110" s="132"/>
    </row>
    <row r="111" spans="1:8" ht="12" customHeight="1" x14ac:dyDescent="0.25">
      <c r="A111" s="143"/>
      <c r="B111" s="132" t="s">
        <v>62</v>
      </c>
      <c r="C111" s="121"/>
      <c r="D111" s="121">
        <f>SUM(D105:D110)</f>
        <v>6</v>
      </c>
      <c r="E111" s="134"/>
      <c r="F111" s="132"/>
      <c r="G111" s="134"/>
      <c r="H111" s="132"/>
    </row>
    <row r="112" spans="1:8" ht="12" customHeight="1" x14ac:dyDescent="0.25">
      <c r="A112" s="140">
        <v>2.9</v>
      </c>
      <c r="B112" s="131" t="s">
        <v>114</v>
      </c>
      <c r="C112" s="121"/>
      <c r="D112" s="121"/>
      <c r="E112" s="134"/>
      <c r="F112" s="132"/>
      <c r="G112" s="134"/>
      <c r="H112" s="132"/>
    </row>
    <row r="113" spans="1:12" ht="12" customHeight="1" x14ac:dyDescent="0.25">
      <c r="A113" s="143" t="s">
        <v>115</v>
      </c>
      <c r="B113" s="132" t="s">
        <v>50</v>
      </c>
      <c r="C113" s="121" t="s">
        <v>51</v>
      </c>
      <c r="D113" s="121">
        <v>1</v>
      </c>
      <c r="E113" s="134"/>
      <c r="F113" s="132"/>
      <c r="G113" s="134"/>
      <c r="H113" s="132"/>
    </row>
    <row r="114" spans="1:12" ht="12" customHeight="1" x14ac:dyDescent="0.25">
      <c r="A114" s="143" t="s">
        <v>116</v>
      </c>
      <c r="B114" s="132" t="s">
        <v>53</v>
      </c>
      <c r="C114" s="121" t="s">
        <v>51</v>
      </c>
      <c r="D114" s="121">
        <v>1</v>
      </c>
      <c r="E114" s="134"/>
      <c r="F114" s="132"/>
      <c r="G114" s="134"/>
      <c r="H114" s="132"/>
    </row>
    <row r="115" spans="1:12" ht="11.5" x14ac:dyDescent="0.25">
      <c r="A115" s="143" t="s">
        <v>117</v>
      </c>
      <c r="B115" s="132" t="s">
        <v>55</v>
      </c>
      <c r="C115" s="121" t="s">
        <v>51</v>
      </c>
      <c r="D115" s="121">
        <v>1</v>
      </c>
      <c r="E115" s="134"/>
      <c r="F115" s="132"/>
      <c r="G115" s="134"/>
      <c r="H115" s="132"/>
    </row>
    <row r="116" spans="1:12" ht="11.5" x14ac:dyDescent="0.25">
      <c r="A116" s="143" t="s">
        <v>118</v>
      </c>
      <c r="B116" s="132" t="s">
        <v>57</v>
      </c>
      <c r="C116" s="121" t="s">
        <v>51</v>
      </c>
      <c r="D116" s="121">
        <v>1</v>
      </c>
      <c r="E116" s="134"/>
      <c r="F116" s="132"/>
      <c r="G116" s="134"/>
      <c r="H116" s="132"/>
    </row>
    <row r="117" spans="1:12" ht="11.5" x14ac:dyDescent="0.25">
      <c r="A117" s="143" t="s">
        <v>119</v>
      </c>
      <c r="B117" s="132" t="s">
        <v>59</v>
      </c>
      <c r="C117" s="121" t="s">
        <v>51</v>
      </c>
      <c r="D117" s="121">
        <v>1</v>
      </c>
      <c r="E117" s="134"/>
      <c r="F117" s="132"/>
      <c r="G117" s="134"/>
      <c r="H117" s="132"/>
    </row>
    <row r="118" spans="1:12" ht="11.5" x14ac:dyDescent="0.25">
      <c r="A118" s="143" t="s">
        <v>120</v>
      </c>
      <c r="B118" s="132" t="s">
        <v>61</v>
      </c>
      <c r="C118" s="121" t="s">
        <v>51</v>
      </c>
      <c r="D118" s="121">
        <v>1</v>
      </c>
      <c r="E118" s="134"/>
      <c r="F118" s="132"/>
      <c r="G118" s="134"/>
      <c r="H118" s="132"/>
    </row>
    <row r="119" spans="1:12" s="144" customFormat="1" ht="13" customHeight="1" x14ac:dyDescent="0.25">
      <c r="A119" s="143"/>
      <c r="B119" s="132" t="s">
        <v>62</v>
      </c>
      <c r="C119" s="121"/>
      <c r="D119" s="121">
        <f>SUM(D113:D118)</f>
        <v>6</v>
      </c>
      <c r="E119" s="134"/>
      <c r="F119" s="132"/>
      <c r="G119" s="134"/>
      <c r="H119" s="132"/>
    </row>
    <row r="120" spans="1:12" ht="13" customHeight="1" x14ac:dyDescent="0.25">
      <c r="A120" s="146">
        <v>2.1</v>
      </c>
      <c r="B120" s="131" t="s">
        <v>121</v>
      </c>
      <c r="C120" s="121"/>
      <c r="D120" s="121"/>
      <c r="E120" s="134"/>
      <c r="F120" s="132"/>
      <c r="G120" s="134"/>
      <c r="H120" s="132"/>
    </row>
    <row r="121" spans="1:12" ht="13" customHeight="1" x14ac:dyDescent="0.25">
      <c r="A121" s="143" t="s">
        <v>122</v>
      </c>
      <c r="B121" s="132" t="s">
        <v>50</v>
      </c>
      <c r="C121" s="121" t="s">
        <v>51</v>
      </c>
      <c r="D121" s="121">
        <v>1</v>
      </c>
      <c r="E121" s="134"/>
      <c r="F121" s="132"/>
      <c r="G121" s="134"/>
      <c r="H121" s="132"/>
    </row>
    <row r="122" spans="1:12" ht="13" customHeight="1" x14ac:dyDescent="0.25">
      <c r="A122" s="143" t="s">
        <v>123</v>
      </c>
      <c r="B122" s="132" t="s">
        <v>53</v>
      </c>
      <c r="C122" s="121" t="s">
        <v>51</v>
      </c>
      <c r="D122" s="121">
        <v>1</v>
      </c>
      <c r="E122" s="134"/>
      <c r="F122" s="132"/>
      <c r="G122" s="134"/>
      <c r="H122" s="132"/>
    </row>
    <row r="123" spans="1:12" ht="14.25" customHeight="1" x14ac:dyDescent="0.25">
      <c r="A123" s="143" t="s">
        <v>124</v>
      </c>
      <c r="B123" s="132" t="s">
        <v>55</v>
      </c>
      <c r="C123" s="121" t="s">
        <v>51</v>
      </c>
      <c r="D123" s="121">
        <v>1</v>
      </c>
      <c r="E123" s="134"/>
      <c r="F123" s="132"/>
      <c r="G123" s="134"/>
      <c r="H123" s="132"/>
      <c r="L123" s="144"/>
    </row>
    <row r="124" spans="1:12" ht="12" customHeight="1" x14ac:dyDescent="0.25">
      <c r="A124" s="143" t="s">
        <v>125</v>
      </c>
      <c r="B124" s="132" t="s">
        <v>57</v>
      </c>
      <c r="C124" s="121" t="s">
        <v>51</v>
      </c>
      <c r="D124" s="121">
        <v>1</v>
      </c>
      <c r="E124" s="134"/>
      <c r="F124" s="132"/>
      <c r="G124" s="134"/>
      <c r="H124" s="132"/>
    </row>
    <row r="125" spans="1:12" ht="11.25" customHeight="1" x14ac:dyDescent="0.25">
      <c r="A125" s="143" t="s">
        <v>126</v>
      </c>
      <c r="B125" s="132" t="s">
        <v>59</v>
      </c>
      <c r="C125" s="121" t="s">
        <v>51</v>
      </c>
      <c r="D125" s="121">
        <v>1</v>
      </c>
      <c r="E125" s="134"/>
      <c r="F125" s="132"/>
      <c r="G125" s="134"/>
      <c r="H125" s="132"/>
    </row>
    <row r="126" spans="1:12" ht="11.5" x14ac:dyDescent="0.25">
      <c r="A126" s="143" t="s">
        <v>127</v>
      </c>
      <c r="B126" s="132" t="s">
        <v>61</v>
      </c>
      <c r="C126" s="121" t="s">
        <v>51</v>
      </c>
      <c r="D126" s="121">
        <v>1</v>
      </c>
      <c r="E126" s="134"/>
      <c r="F126" s="132"/>
      <c r="G126" s="134"/>
      <c r="H126" s="132"/>
    </row>
    <row r="127" spans="1:12" ht="11.5" x14ac:dyDescent="0.25">
      <c r="A127" s="143"/>
      <c r="B127" s="132" t="s">
        <v>62</v>
      </c>
      <c r="C127" s="121"/>
      <c r="D127" s="121">
        <f>SUM(D121:D126)</f>
        <v>6</v>
      </c>
      <c r="E127" s="134"/>
      <c r="F127" s="132"/>
      <c r="G127" s="134"/>
      <c r="H127" s="132"/>
    </row>
    <row r="128" spans="1:12" ht="11.5" x14ac:dyDescent="0.25">
      <c r="A128" s="104" t="s">
        <v>0</v>
      </c>
      <c r="B128" s="105"/>
      <c r="C128" s="106"/>
      <c r="D128" s="106"/>
      <c r="E128" s="107"/>
      <c r="F128" s="105"/>
      <c r="G128" s="107"/>
      <c r="H128" s="108"/>
    </row>
    <row r="129" spans="1:8" ht="11.5" x14ac:dyDescent="0.25">
      <c r="A129" s="110" t="s">
        <v>1</v>
      </c>
      <c r="B129" s="111"/>
      <c r="C129" s="112"/>
      <c r="D129" s="112"/>
      <c r="E129" s="113"/>
      <c r="F129" s="111"/>
      <c r="G129" s="113"/>
      <c r="H129" s="114"/>
    </row>
    <row r="130" spans="1:8" ht="11.5" x14ac:dyDescent="0.25">
      <c r="A130" s="110" t="s">
        <v>2</v>
      </c>
      <c r="B130" s="111"/>
      <c r="C130" s="112"/>
      <c r="D130" s="112"/>
      <c r="E130" s="113"/>
      <c r="F130" s="111"/>
      <c r="G130" s="113"/>
      <c r="H130" s="114"/>
    </row>
    <row r="131" spans="1:8" ht="11.5" x14ac:dyDescent="0.25">
      <c r="A131" s="115" t="s">
        <v>3</v>
      </c>
      <c r="B131" s="116"/>
      <c r="C131" s="117"/>
      <c r="D131" s="117"/>
      <c r="E131" s="118"/>
      <c r="F131" s="116"/>
      <c r="G131" s="118"/>
      <c r="H131" s="119"/>
    </row>
    <row r="132" spans="1:8" ht="11.5" x14ac:dyDescent="0.25">
      <c r="A132" s="140">
        <v>2.11</v>
      </c>
      <c r="B132" s="131" t="s">
        <v>128</v>
      </c>
      <c r="C132" s="121"/>
      <c r="D132" s="121"/>
      <c r="E132" s="134"/>
      <c r="F132" s="132"/>
      <c r="G132" s="134"/>
      <c r="H132" s="132"/>
    </row>
    <row r="133" spans="1:8" ht="11.5" x14ac:dyDescent="0.25">
      <c r="A133" s="143" t="s">
        <v>129</v>
      </c>
      <c r="B133" s="132" t="s">
        <v>50</v>
      </c>
      <c r="C133" s="121" t="s">
        <v>51</v>
      </c>
      <c r="D133" s="121">
        <v>1</v>
      </c>
      <c r="E133" s="134"/>
      <c r="F133" s="132"/>
      <c r="G133" s="134"/>
      <c r="H133" s="132"/>
    </row>
    <row r="134" spans="1:8" ht="11.5" x14ac:dyDescent="0.25">
      <c r="A134" s="143" t="s">
        <v>130</v>
      </c>
      <c r="B134" s="132" t="s">
        <v>53</v>
      </c>
      <c r="C134" s="121" t="s">
        <v>51</v>
      </c>
      <c r="D134" s="121">
        <v>1</v>
      </c>
      <c r="E134" s="134"/>
      <c r="F134" s="132"/>
      <c r="G134" s="134"/>
      <c r="H134" s="132"/>
    </row>
    <row r="135" spans="1:8" ht="11.5" x14ac:dyDescent="0.25">
      <c r="A135" s="143" t="s">
        <v>131</v>
      </c>
      <c r="B135" s="132" t="s">
        <v>55</v>
      </c>
      <c r="C135" s="121" t="s">
        <v>51</v>
      </c>
      <c r="D135" s="121">
        <v>5</v>
      </c>
      <c r="E135" s="134"/>
      <c r="F135" s="132"/>
      <c r="G135" s="134"/>
      <c r="H135" s="132"/>
    </row>
    <row r="136" spans="1:8" ht="11.5" x14ac:dyDescent="0.25">
      <c r="A136" s="143" t="s">
        <v>132</v>
      </c>
      <c r="B136" s="132" t="s">
        <v>57</v>
      </c>
      <c r="C136" s="121" t="s">
        <v>51</v>
      </c>
      <c r="D136" s="121">
        <v>1</v>
      </c>
      <c r="E136" s="134"/>
      <c r="F136" s="132"/>
      <c r="G136" s="134"/>
      <c r="H136" s="132"/>
    </row>
    <row r="137" spans="1:8" ht="11.5" x14ac:dyDescent="0.25">
      <c r="A137" s="143" t="s">
        <v>133</v>
      </c>
      <c r="B137" s="132" t="s">
        <v>59</v>
      </c>
      <c r="C137" s="121" t="s">
        <v>51</v>
      </c>
      <c r="D137" s="121">
        <v>1</v>
      </c>
      <c r="E137" s="134"/>
      <c r="F137" s="132"/>
      <c r="G137" s="134"/>
      <c r="H137" s="132"/>
    </row>
    <row r="138" spans="1:8" ht="11.5" x14ac:dyDescent="0.25">
      <c r="A138" s="143" t="s">
        <v>134</v>
      </c>
      <c r="B138" s="132" t="s">
        <v>61</v>
      </c>
      <c r="C138" s="121" t="s">
        <v>51</v>
      </c>
      <c r="D138" s="121">
        <v>1</v>
      </c>
      <c r="E138" s="134"/>
      <c r="F138" s="132"/>
      <c r="G138" s="134"/>
      <c r="H138" s="132"/>
    </row>
    <row r="139" spans="1:8" ht="11.5" x14ac:dyDescent="0.25">
      <c r="A139" s="143"/>
      <c r="B139" s="132" t="s">
        <v>62</v>
      </c>
      <c r="C139" s="121"/>
      <c r="D139" s="121">
        <f>SUM(D133:D138)</f>
        <v>10</v>
      </c>
      <c r="E139" s="134"/>
      <c r="F139" s="132"/>
      <c r="G139" s="134"/>
      <c r="H139" s="132"/>
    </row>
    <row r="140" spans="1:8" ht="11.5" x14ac:dyDescent="0.25">
      <c r="A140" s="140">
        <v>2.12</v>
      </c>
      <c r="B140" s="131" t="s">
        <v>135</v>
      </c>
      <c r="C140" s="121"/>
      <c r="D140" s="121"/>
      <c r="E140" s="134"/>
      <c r="F140" s="132"/>
      <c r="G140" s="134"/>
      <c r="H140" s="132"/>
    </row>
    <row r="141" spans="1:8" s="144" customFormat="1" ht="11.5" x14ac:dyDescent="0.25">
      <c r="A141" s="143" t="s">
        <v>136</v>
      </c>
      <c r="B141" s="132" t="s">
        <v>50</v>
      </c>
      <c r="C141" s="121" t="s">
        <v>51</v>
      </c>
      <c r="D141" s="121">
        <v>1</v>
      </c>
      <c r="E141" s="134"/>
      <c r="F141" s="132"/>
      <c r="G141" s="134"/>
      <c r="H141" s="132"/>
    </row>
    <row r="142" spans="1:8" ht="11.5" x14ac:dyDescent="0.25">
      <c r="A142" s="143" t="s">
        <v>137</v>
      </c>
      <c r="B142" s="132" t="s">
        <v>53</v>
      </c>
      <c r="C142" s="121" t="s">
        <v>51</v>
      </c>
      <c r="D142" s="121">
        <v>1</v>
      </c>
      <c r="E142" s="134"/>
      <c r="F142" s="132"/>
      <c r="G142" s="134"/>
      <c r="H142" s="132"/>
    </row>
    <row r="143" spans="1:8" ht="11.5" x14ac:dyDescent="0.25">
      <c r="A143" s="143" t="s">
        <v>138</v>
      </c>
      <c r="B143" s="132" t="s">
        <v>55</v>
      </c>
      <c r="C143" s="121" t="s">
        <v>51</v>
      </c>
      <c r="D143" s="121">
        <v>1</v>
      </c>
      <c r="E143" s="134"/>
      <c r="F143" s="132"/>
      <c r="G143" s="134"/>
      <c r="H143" s="132"/>
    </row>
    <row r="144" spans="1:8" ht="11.5" x14ac:dyDescent="0.25">
      <c r="A144" s="143" t="s">
        <v>139</v>
      </c>
      <c r="B144" s="132" t="s">
        <v>57</v>
      </c>
      <c r="C144" s="121" t="s">
        <v>51</v>
      </c>
      <c r="D144" s="121">
        <v>1</v>
      </c>
      <c r="E144" s="134"/>
      <c r="F144" s="132"/>
      <c r="G144" s="134"/>
      <c r="H144" s="132"/>
    </row>
    <row r="145" spans="1:8" ht="11.5" x14ac:dyDescent="0.25">
      <c r="A145" s="143" t="s">
        <v>140</v>
      </c>
      <c r="B145" s="132" t="s">
        <v>59</v>
      </c>
      <c r="C145" s="121" t="s">
        <v>51</v>
      </c>
      <c r="D145" s="121">
        <v>1</v>
      </c>
      <c r="E145" s="134"/>
      <c r="F145" s="132"/>
      <c r="G145" s="134"/>
      <c r="H145" s="132"/>
    </row>
    <row r="146" spans="1:8" ht="11.5" x14ac:dyDescent="0.25">
      <c r="A146" s="143" t="s">
        <v>141</v>
      </c>
      <c r="B146" s="132" t="s">
        <v>61</v>
      </c>
      <c r="C146" s="121" t="s">
        <v>51</v>
      </c>
      <c r="D146" s="121">
        <v>1</v>
      </c>
      <c r="E146" s="134"/>
      <c r="F146" s="132"/>
      <c r="G146" s="134"/>
      <c r="H146" s="132"/>
    </row>
    <row r="147" spans="1:8" ht="11.5" x14ac:dyDescent="0.25">
      <c r="A147" s="143"/>
      <c r="B147" s="132" t="s">
        <v>62</v>
      </c>
      <c r="C147" s="121"/>
      <c r="D147" s="121">
        <f>SUM(D141:D146)</f>
        <v>6</v>
      </c>
      <c r="E147" s="134"/>
      <c r="F147" s="132"/>
      <c r="G147" s="134"/>
      <c r="H147" s="132"/>
    </row>
    <row r="148" spans="1:8" ht="11.5" x14ac:dyDescent="0.25">
      <c r="A148" s="140">
        <v>2.13</v>
      </c>
      <c r="B148" s="131" t="s">
        <v>142</v>
      </c>
      <c r="C148" s="121"/>
      <c r="D148" s="121"/>
      <c r="E148" s="134"/>
      <c r="F148" s="132"/>
      <c r="G148" s="134"/>
      <c r="H148" s="132"/>
    </row>
    <row r="149" spans="1:8" s="144" customFormat="1" ht="11.5" x14ac:dyDescent="0.25">
      <c r="A149" s="143" t="s">
        <v>143</v>
      </c>
      <c r="B149" s="132" t="s">
        <v>50</v>
      </c>
      <c r="C149" s="121" t="s">
        <v>51</v>
      </c>
      <c r="D149" s="121">
        <v>1</v>
      </c>
      <c r="E149" s="134"/>
      <c r="F149" s="132"/>
      <c r="G149" s="134"/>
      <c r="H149" s="132"/>
    </row>
    <row r="150" spans="1:8" ht="11.5" x14ac:dyDescent="0.25">
      <c r="A150" s="143" t="s">
        <v>144</v>
      </c>
      <c r="B150" s="132" t="s">
        <v>53</v>
      </c>
      <c r="C150" s="121" t="s">
        <v>51</v>
      </c>
      <c r="D150" s="121">
        <v>1</v>
      </c>
      <c r="E150" s="134"/>
      <c r="F150" s="132"/>
      <c r="G150" s="134"/>
      <c r="H150" s="132"/>
    </row>
    <row r="151" spans="1:8" s="145" customFormat="1" ht="11.5" x14ac:dyDescent="0.25">
      <c r="A151" s="143" t="s">
        <v>145</v>
      </c>
      <c r="B151" s="132" t="s">
        <v>55</v>
      </c>
      <c r="C151" s="121" t="s">
        <v>51</v>
      </c>
      <c r="D151" s="121">
        <v>1</v>
      </c>
      <c r="E151" s="134"/>
      <c r="F151" s="132"/>
      <c r="G151" s="134"/>
      <c r="H151" s="132"/>
    </row>
    <row r="152" spans="1:8" s="144" customFormat="1" ht="11.5" x14ac:dyDescent="0.25">
      <c r="A152" s="143" t="s">
        <v>146</v>
      </c>
      <c r="B152" s="132" t="s">
        <v>57</v>
      </c>
      <c r="C152" s="121" t="s">
        <v>51</v>
      </c>
      <c r="D152" s="121">
        <v>1</v>
      </c>
      <c r="E152" s="134"/>
      <c r="F152" s="132"/>
      <c r="G152" s="134"/>
      <c r="H152" s="132"/>
    </row>
    <row r="153" spans="1:8" ht="11.5" x14ac:dyDescent="0.25">
      <c r="A153" s="143" t="s">
        <v>147</v>
      </c>
      <c r="B153" s="132" t="s">
        <v>59</v>
      </c>
      <c r="C153" s="121" t="s">
        <v>51</v>
      </c>
      <c r="D153" s="121">
        <v>1</v>
      </c>
      <c r="E153" s="134"/>
      <c r="F153" s="132"/>
      <c r="G153" s="134"/>
      <c r="H153" s="132"/>
    </row>
    <row r="154" spans="1:8" ht="11.5" x14ac:dyDescent="0.25">
      <c r="A154" s="143" t="s">
        <v>148</v>
      </c>
      <c r="B154" s="132" t="s">
        <v>61</v>
      </c>
      <c r="C154" s="121" t="s">
        <v>51</v>
      </c>
      <c r="D154" s="121">
        <v>1</v>
      </c>
      <c r="E154" s="134"/>
      <c r="F154" s="132"/>
      <c r="G154" s="134"/>
      <c r="H154" s="132"/>
    </row>
    <row r="155" spans="1:8" ht="11.5" x14ac:dyDescent="0.25">
      <c r="A155" s="143"/>
      <c r="B155" s="132" t="s">
        <v>62</v>
      </c>
      <c r="C155" s="121"/>
      <c r="D155" s="121">
        <f>SUM(D149:D154)</f>
        <v>6</v>
      </c>
      <c r="E155" s="134"/>
      <c r="F155" s="132"/>
      <c r="G155" s="134"/>
      <c r="H155" s="132"/>
    </row>
    <row r="156" spans="1:8" ht="11.5" x14ac:dyDescent="0.25">
      <c r="A156" s="140">
        <v>2.14</v>
      </c>
      <c r="B156" s="131" t="s">
        <v>149</v>
      </c>
      <c r="C156" s="121"/>
      <c r="D156" s="121"/>
      <c r="E156" s="134"/>
      <c r="F156" s="132"/>
      <c r="G156" s="134"/>
      <c r="H156" s="132"/>
    </row>
    <row r="157" spans="1:8" ht="11.5" x14ac:dyDescent="0.25">
      <c r="A157" s="143" t="s">
        <v>150</v>
      </c>
      <c r="B157" s="132" t="s">
        <v>50</v>
      </c>
      <c r="C157" s="121" t="s">
        <v>51</v>
      </c>
      <c r="D157" s="121">
        <v>1</v>
      </c>
      <c r="E157" s="134"/>
      <c r="F157" s="132"/>
      <c r="G157" s="134"/>
      <c r="H157" s="132"/>
    </row>
    <row r="158" spans="1:8" s="144" customFormat="1" ht="12" customHeight="1" x14ac:dyDescent="0.25">
      <c r="A158" s="143" t="s">
        <v>151</v>
      </c>
      <c r="B158" s="132" t="s">
        <v>53</v>
      </c>
      <c r="C158" s="121" t="s">
        <v>51</v>
      </c>
      <c r="D158" s="121">
        <v>1</v>
      </c>
      <c r="E158" s="134"/>
      <c r="F158" s="132"/>
      <c r="G158" s="134"/>
      <c r="H158" s="132"/>
    </row>
    <row r="159" spans="1:8" ht="12" customHeight="1" x14ac:dyDescent="0.25">
      <c r="A159" s="143" t="s">
        <v>152</v>
      </c>
      <c r="B159" s="132" t="s">
        <v>55</v>
      </c>
      <c r="C159" s="121" t="s">
        <v>51</v>
      </c>
      <c r="D159" s="121">
        <v>1</v>
      </c>
      <c r="E159" s="134"/>
      <c r="F159" s="132"/>
      <c r="G159" s="134"/>
      <c r="H159" s="132"/>
    </row>
    <row r="160" spans="1:8" ht="12" customHeight="1" x14ac:dyDescent="0.25">
      <c r="A160" s="143" t="s">
        <v>153</v>
      </c>
      <c r="B160" s="132" t="s">
        <v>57</v>
      </c>
      <c r="C160" s="121" t="s">
        <v>51</v>
      </c>
      <c r="D160" s="121">
        <v>1</v>
      </c>
      <c r="E160" s="134"/>
      <c r="F160" s="132"/>
      <c r="G160" s="134"/>
      <c r="H160" s="132"/>
    </row>
    <row r="161" spans="1:10" ht="12" customHeight="1" x14ac:dyDescent="0.25">
      <c r="A161" s="143" t="s">
        <v>154</v>
      </c>
      <c r="B161" s="132" t="s">
        <v>59</v>
      </c>
      <c r="C161" s="121" t="s">
        <v>51</v>
      </c>
      <c r="D161" s="121">
        <v>1</v>
      </c>
      <c r="E161" s="134"/>
      <c r="F161" s="132"/>
      <c r="G161" s="134"/>
      <c r="H161" s="132"/>
    </row>
    <row r="162" spans="1:10" s="144" customFormat="1" ht="11.5" x14ac:dyDescent="0.25">
      <c r="A162" s="143" t="s">
        <v>155</v>
      </c>
      <c r="B162" s="132" t="s">
        <v>61</v>
      </c>
      <c r="C162" s="121" t="s">
        <v>51</v>
      </c>
      <c r="D162" s="121">
        <v>1</v>
      </c>
      <c r="E162" s="134"/>
      <c r="F162" s="132"/>
      <c r="G162" s="134"/>
      <c r="H162" s="132"/>
      <c r="J162" s="109"/>
    </row>
    <row r="163" spans="1:10" ht="11.5" x14ac:dyDescent="0.25">
      <c r="A163" s="143"/>
      <c r="B163" s="132" t="s">
        <v>62</v>
      </c>
      <c r="C163" s="121"/>
      <c r="D163" s="121">
        <f>SUM(D157:D162)</f>
        <v>6</v>
      </c>
      <c r="E163" s="134"/>
      <c r="F163" s="132"/>
      <c r="G163" s="134"/>
      <c r="H163" s="132"/>
    </row>
    <row r="164" spans="1:10" ht="11.5" x14ac:dyDescent="0.25">
      <c r="A164" s="140">
        <v>2.15</v>
      </c>
      <c r="B164" s="131" t="s">
        <v>156</v>
      </c>
      <c r="C164" s="121" t="s">
        <v>38</v>
      </c>
      <c r="D164" s="121">
        <v>1</v>
      </c>
      <c r="E164" s="134"/>
      <c r="F164" s="132"/>
      <c r="G164" s="134"/>
      <c r="H164" s="132"/>
    </row>
    <row r="165" spans="1:10" ht="11.5" x14ac:dyDescent="0.25">
      <c r="A165" s="257" t="s">
        <v>157</v>
      </c>
      <c r="B165" s="258"/>
      <c r="C165" s="121"/>
      <c r="D165" s="120">
        <f>D163+D155+D147+D139+D127+D119+D111+D103</f>
        <v>54</v>
      </c>
      <c r="E165" s="134"/>
      <c r="F165" s="132"/>
      <c r="G165" s="134"/>
      <c r="H165" s="132"/>
    </row>
    <row r="166" spans="1:10" ht="11.5" x14ac:dyDescent="0.25">
      <c r="A166" s="147" t="s">
        <v>158</v>
      </c>
      <c r="B166" s="111"/>
      <c r="C166" s="121"/>
      <c r="D166" s="120">
        <f>D165+D94</f>
        <v>93</v>
      </c>
      <c r="E166" s="134"/>
      <c r="F166" s="132"/>
      <c r="G166" s="134"/>
      <c r="H166" s="132"/>
    </row>
    <row r="167" spans="1:10" ht="11.5" x14ac:dyDescent="0.25">
      <c r="A167" s="140" t="s">
        <v>24</v>
      </c>
      <c r="B167" s="131" t="s">
        <v>25</v>
      </c>
      <c r="C167" s="121"/>
      <c r="D167" s="121"/>
      <c r="E167" s="134"/>
      <c r="F167" s="132"/>
      <c r="G167" s="134"/>
      <c r="H167" s="132"/>
    </row>
    <row r="168" spans="1:10" ht="11.5" x14ac:dyDescent="0.25">
      <c r="A168" s="148">
        <v>3.1</v>
      </c>
      <c r="B168" s="131" t="s">
        <v>159</v>
      </c>
      <c r="C168" s="120"/>
      <c r="D168" s="120"/>
      <c r="E168" s="134"/>
      <c r="F168" s="131"/>
      <c r="G168" s="134"/>
      <c r="H168" s="131"/>
    </row>
    <row r="169" spans="1:10" ht="11.5" x14ac:dyDescent="0.25">
      <c r="A169" s="132" t="s">
        <v>160</v>
      </c>
      <c r="B169" s="132" t="s">
        <v>161</v>
      </c>
      <c r="C169" s="121" t="s">
        <v>162</v>
      </c>
      <c r="D169" s="121">
        <v>3</v>
      </c>
      <c r="E169" s="134"/>
      <c r="F169" s="132"/>
      <c r="G169" s="134"/>
      <c r="H169" s="132"/>
    </row>
    <row r="170" spans="1:10" ht="11.5" x14ac:dyDescent="0.25">
      <c r="A170" s="132" t="s">
        <v>163</v>
      </c>
      <c r="B170" s="132" t="s">
        <v>164</v>
      </c>
      <c r="C170" s="121" t="s">
        <v>162</v>
      </c>
      <c r="D170" s="121">
        <v>3</v>
      </c>
      <c r="E170" s="134"/>
      <c r="F170" s="132"/>
      <c r="G170" s="134"/>
      <c r="H170" s="132"/>
    </row>
    <row r="171" spans="1:10" ht="11.5" x14ac:dyDescent="0.25">
      <c r="A171" s="132" t="s">
        <v>165</v>
      </c>
      <c r="B171" s="132" t="s">
        <v>166</v>
      </c>
      <c r="C171" s="121" t="s">
        <v>162</v>
      </c>
      <c r="D171" s="121">
        <v>1</v>
      </c>
      <c r="E171" s="134"/>
      <c r="F171" s="132"/>
      <c r="G171" s="134"/>
      <c r="H171" s="132"/>
    </row>
    <row r="172" spans="1:10" ht="11.5" x14ac:dyDescent="0.25">
      <c r="A172" s="132" t="s">
        <v>167</v>
      </c>
      <c r="B172" s="132" t="s">
        <v>168</v>
      </c>
      <c r="C172" s="121" t="s">
        <v>162</v>
      </c>
      <c r="D172" s="121">
        <v>1</v>
      </c>
      <c r="E172" s="134"/>
      <c r="F172" s="132"/>
      <c r="G172" s="134"/>
      <c r="H172" s="132"/>
    </row>
    <row r="173" spans="1:10" ht="11.5" x14ac:dyDescent="0.25">
      <c r="A173" s="132" t="s">
        <v>169</v>
      </c>
      <c r="B173" s="132" t="s">
        <v>170</v>
      </c>
      <c r="C173" s="121" t="s">
        <v>162</v>
      </c>
      <c r="D173" s="121">
        <v>1</v>
      </c>
      <c r="E173" s="134"/>
      <c r="F173" s="132"/>
      <c r="G173" s="134"/>
      <c r="H173" s="132"/>
    </row>
    <row r="174" spans="1:10" ht="11.5" x14ac:dyDescent="0.25">
      <c r="A174" s="132" t="s">
        <v>171</v>
      </c>
      <c r="B174" s="132" t="s">
        <v>172</v>
      </c>
      <c r="C174" s="121" t="s">
        <v>162</v>
      </c>
      <c r="D174" s="121">
        <v>1</v>
      </c>
      <c r="E174" s="134"/>
      <c r="F174" s="132"/>
      <c r="G174" s="134"/>
      <c r="H174" s="132"/>
    </row>
    <row r="175" spans="1:10" ht="13" customHeight="1" x14ac:dyDescent="0.25">
      <c r="A175" s="132" t="s">
        <v>173</v>
      </c>
      <c r="B175" s="132" t="s">
        <v>174</v>
      </c>
      <c r="C175" s="121" t="s">
        <v>162</v>
      </c>
      <c r="D175" s="121">
        <v>1</v>
      </c>
      <c r="E175" s="134"/>
      <c r="F175" s="132"/>
      <c r="G175" s="134"/>
      <c r="H175" s="132"/>
    </row>
    <row r="176" spans="1:10" ht="13" customHeight="1" x14ac:dyDescent="0.25">
      <c r="A176" s="132" t="s">
        <v>175</v>
      </c>
      <c r="B176" s="132" t="s">
        <v>176</v>
      </c>
      <c r="C176" s="121" t="s">
        <v>162</v>
      </c>
      <c r="D176" s="121">
        <v>4</v>
      </c>
      <c r="E176" s="134"/>
      <c r="F176" s="132"/>
      <c r="G176" s="134"/>
      <c r="H176" s="132"/>
    </row>
    <row r="177" spans="1:14" s="144" customFormat="1" ht="13" customHeight="1" x14ac:dyDescent="0.25">
      <c r="A177" s="132" t="s">
        <v>177</v>
      </c>
      <c r="B177" s="132" t="s">
        <v>178</v>
      </c>
      <c r="C177" s="121" t="s">
        <v>162</v>
      </c>
      <c r="D177" s="121">
        <v>4</v>
      </c>
      <c r="E177" s="134"/>
      <c r="F177" s="132"/>
      <c r="G177" s="134"/>
      <c r="H177" s="132"/>
      <c r="N177" s="109"/>
    </row>
    <row r="178" spans="1:14" ht="13" customHeight="1" x14ac:dyDescent="0.25">
      <c r="A178" s="132" t="s">
        <v>179</v>
      </c>
      <c r="B178" s="132" t="s">
        <v>180</v>
      </c>
      <c r="C178" s="121" t="s">
        <v>162</v>
      </c>
      <c r="D178" s="121">
        <v>12</v>
      </c>
      <c r="E178" s="134"/>
      <c r="F178" s="132"/>
      <c r="G178" s="134"/>
      <c r="H178" s="132"/>
    </row>
    <row r="179" spans="1:14" s="149" customFormat="1" ht="11.5" x14ac:dyDescent="0.25">
      <c r="A179" s="132" t="s">
        <v>181</v>
      </c>
      <c r="B179" s="132" t="s">
        <v>182</v>
      </c>
      <c r="C179" s="121" t="s">
        <v>162</v>
      </c>
      <c r="D179" s="121">
        <v>4</v>
      </c>
      <c r="E179" s="134"/>
      <c r="F179" s="132"/>
      <c r="G179" s="134"/>
      <c r="H179" s="132"/>
      <c r="I179" s="145"/>
      <c r="N179" s="109"/>
    </row>
    <row r="180" spans="1:14" s="144" customFormat="1" ht="11.5" x14ac:dyDescent="0.25">
      <c r="A180" s="132" t="s">
        <v>183</v>
      </c>
      <c r="B180" s="132" t="s">
        <v>184</v>
      </c>
      <c r="C180" s="121" t="s">
        <v>162</v>
      </c>
      <c r="D180" s="121">
        <v>4</v>
      </c>
      <c r="E180" s="134"/>
      <c r="F180" s="132"/>
      <c r="G180" s="134"/>
      <c r="H180" s="132"/>
      <c r="J180" s="109"/>
      <c r="N180" s="109"/>
    </row>
    <row r="181" spans="1:14" ht="11.5" x14ac:dyDescent="0.25">
      <c r="A181" s="143"/>
      <c r="B181" s="132" t="s">
        <v>185</v>
      </c>
      <c r="C181" s="121"/>
      <c r="D181" s="121">
        <f>D169</f>
        <v>3</v>
      </c>
      <c r="E181" s="134"/>
      <c r="F181" s="132"/>
      <c r="G181" s="134"/>
      <c r="H181" s="132"/>
    </row>
    <row r="182" spans="1:14" ht="11.5" x14ac:dyDescent="0.25">
      <c r="A182" s="148">
        <v>3.2</v>
      </c>
      <c r="B182" s="131" t="s">
        <v>186</v>
      </c>
      <c r="C182" s="120"/>
      <c r="D182" s="120"/>
      <c r="E182" s="134"/>
      <c r="F182" s="131"/>
      <c r="G182" s="134"/>
      <c r="H182" s="131"/>
    </row>
    <row r="183" spans="1:14" ht="11.5" x14ac:dyDescent="0.25">
      <c r="A183" s="132" t="s">
        <v>187</v>
      </c>
      <c r="B183" s="132" t="s">
        <v>161</v>
      </c>
      <c r="C183" s="121" t="s">
        <v>162</v>
      </c>
      <c r="D183" s="121">
        <v>1</v>
      </c>
      <c r="E183" s="134"/>
      <c r="F183" s="132"/>
      <c r="G183" s="134"/>
      <c r="H183" s="132"/>
    </row>
    <row r="184" spans="1:14" ht="11.5" x14ac:dyDescent="0.25">
      <c r="A184" s="132" t="s">
        <v>188</v>
      </c>
      <c r="B184" s="132" t="s">
        <v>164</v>
      </c>
      <c r="C184" s="121" t="s">
        <v>162</v>
      </c>
      <c r="D184" s="121">
        <v>1</v>
      </c>
      <c r="E184" s="134"/>
      <c r="F184" s="132"/>
      <c r="G184" s="134"/>
      <c r="H184" s="132"/>
    </row>
    <row r="185" spans="1:14" ht="11.5" x14ac:dyDescent="0.25">
      <c r="A185" s="150" t="s">
        <v>189</v>
      </c>
      <c r="B185" s="132" t="s">
        <v>166</v>
      </c>
      <c r="C185" s="121" t="s">
        <v>162</v>
      </c>
      <c r="D185" s="121">
        <v>1</v>
      </c>
      <c r="E185" s="134"/>
      <c r="F185" s="132"/>
      <c r="G185" s="134"/>
      <c r="H185" s="132"/>
    </row>
    <row r="186" spans="1:14" ht="11.5" x14ac:dyDescent="0.25">
      <c r="A186" s="132" t="s">
        <v>190</v>
      </c>
      <c r="B186" s="132" t="s">
        <v>168</v>
      </c>
      <c r="C186" s="121" t="s">
        <v>162</v>
      </c>
      <c r="D186" s="121">
        <v>1</v>
      </c>
      <c r="E186" s="134"/>
      <c r="F186" s="132"/>
      <c r="G186" s="134"/>
      <c r="H186" s="132"/>
    </row>
    <row r="187" spans="1:14" s="149" customFormat="1" ht="11.5" x14ac:dyDescent="0.25">
      <c r="A187" s="132" t="s">
        <v>191</v>
      </c>
      <c r="B187" s="132" t="s">
        <v>192</v>
      </c>
      <c r="C187" s="121" t="s">
        <v>162</v>
      </c>
      <c r="D187" s="121">
        <v>1</v>
      </c>
      <c r="E187" s="134"/>
      <c r="F187" s="132"/>
      <c r="G187" s="134"/>
      <c r="H187" s="132"/>
    </row>
    <row r="188" spans="1:14" s="144" customFormat="1" ht="13.5" customHeight="1" x14ac:dyDescent="0.25">
      <c r="A188" s="132" t="s">
        <v>193</v>
      </c>
      <c r="B188" s="132" t="s">
        <v>172</v>
      </c>
      <c r="C188" s="121" t="s">
        <v>162</v>
      </c>
      <c r="D188" s="121">
        <v>1</v>
      </c>
      <c r="E188" s="134"/>
      <c r="F188" s="132"/>
      <c r="G188" s="134"/>
      <c r="H188" s="132"/>
    </row>
    <row r="189" spans="1:14" s="144" customFormat="1" ht="12" customHeight="1" x14ac:dyDescent="0.25">
      <c r="A189" s="132" t="s">
        <v>194</v>
      </c>
      <c r="B189" s="132" t="s">
        <v>176</v>
      </c>
      <c r="C189" s="121" t="s">
        <v>162</v>
      </c>
      <c r="D189" s="121">
        <v>4</v>
      </c>
      <c r="E189" s="134"/>
      <c r="F189" s="132"/>
      <c r="G189" s="134"/>
      <c r="H189" s="132"/>
    </row>
    <row r="190" spans="1:14" s="144" customFormat="1" ht="13" customHeight="1" x14ac:dyDescent="0.25">
      <c r="A190" s="132" t="s">
        <v>195</v>
      </c>
      <c r="B190" s="132" t="s">
        <v>178</v>
      </c>
      <c r="C190" s="121" t="s">
        <v>162</v>
      </c>
      <c r="D190" s="121">
        <v>4</v>
      </c>
      <c r="E190" s="134"/>
      <c r="F190" s="132"/>
      <c r="G190" s="134"/>
      <c r="H190" s="132"/>
    </row>
    <row r="191" spans="1:14" s="144" customFormat="1" ht="13" customHeight="1" x14ac:dyDescent="0.25">
      <c r="A191" s="132" t="s">
        <v>196</v>
      </c>
      <c r="B191" s="132" t="s">
        <v>180</v>
      </c>
      <c r="C191" s="121" t="s">
        <v>162</v>
      </c>
      <c r="D191" s="121">
        <v>4</v>
      </c>
      <c r="E191" s="134"/>
      <c r="F191" s="132"/>
      <c r="G191" s="134"/>
      <c r="H191" s="132"/>
    </row>
    <row r="192" spans="1:14" s="144" customFormat="1" ht="11.5" x14ac:dyDescent="0.25">
      <c r="A192" s="150" t="s">
        <v>197</v>
      </c>
      <c r="B192" s="132" t="s">
        <v>182</v>
      </c>
      <c r="C192" s="121" t="s">
        <v>162</v>
      </c>
      <c r="D192" s="121">
        <v>4</v>
      </c>
      <c r="E192" s="134"/>
      <c r="F192" s="132"/>
      <c r="G192" s="134"/>
      <c r="H192" s="132"/>
    </row>
    <row r="193" spans="1:8" ht="11.5" x14ac:dyDescent="0.25">
      <c r="A193" s="150" t="s">
        <v>198</v>
      </c>
      <c r="B193" s="132" t="s">
        <v>184</v>
      </c>
      <c r="C193" s="121" t="s">
        <v>162</v>
      </c>
      <c r="D193" s="121">
        <v>4</v>
      </c>
      <c r="E193" s="134"/>
      <c r="F193" s="132"/>
      <c r="G193" s="134"/>
      <c r="H193" s="132"/>
    </row>
    <row r="194" spans="1:8" s="149" customFormat="1" ht="11.5" x14ac:dyDescent="0.25">
      <c r="A194" s="150"/>
      <c r="B194" s="132" t="s">
        <v>185</v>
      </c>
      <c r="C194" s="121"/>
      <c r="D194" s="121">
        <f>D183</f>
        <v>1</v>
      </c>
      <c r="E194" s="134"/>
      <c r="F194" s="132"/>
      <c r="G194" s="134"/>
      <c r="H194" s="132"/>
    </row>
    <row r="195" spans="1:8" s="144" customFormat="1" ht="11.5" x14ac:dyDescent="0.25">
      <c r="A195" s="104" t="str">
        <f>A1</f>
        <v>400/132kV MAKINDU Transmission lines- LILO</v>
      </c>
      <c r="B195" s="105"/>
      <c r="C195" s="106"/>
      <c r="D195" s="106"/>
      <c r="E195" s="107"/>
      <c r="F195" s="105"/>
      <c r="G195" s="107"/>
      <c r="H195" s="108"/>
    </row>
    <row r="196" spans="1:8" ht="11.5" x14ac:dyDescent="0.25">
      <c r="A196" s="110" t="s">
        <v>1</v>
      </c>
      <c r="B196" s="111"/>
      <c r="C196" s="112"/>
      <c r="D196" s="112"/>
      <c r="E196" s="113"/>
      <c r="F196" s="111"/>
      <c r="G196" s="113"/>
      <c r="H196" s="114"/>
    </row>
    <row r="197" spans="1:8" ht="11.5" x14ac:dyDescent="0.25">
      <c r="A197" s="110" t="s">
        <v>2</v>
      </c>
      <c r="B197" s="111"/>
      <c r="C197" s="112"/>
      <c r="D197" s="112"/>
      <c r="E197" s="113"/>
      <c r="F197" s="111"/>
      <c r="G197" s="113"/>
      <c r="H197" s="114"/>
    </row>
    <row r="198" spans="1:8" ht="11.5" x14ac:dyDescent="0.25">
      <c r="A198" s="115" t="s">
        <v>3</v>
      </c>
      <c r="B198" s="116"/>
      <c r="C198" s="117"/>
      <c r="D198" s="117"/>
      <c r="E198" s="118"/>
      <c r="F198" s="116"/>
      <c r="G198" s="118"/>
      <c r="H198" s="119"/>
    </row>
    <row r="199" spans="1:8" ht="11.5" x14ac:dyDescent="0.25">
      <c r="A199" s="148">
        <v>3.3</v>
      </c>
      <c r="B199" s="131" t="s">
        <v>199</v>
      </c>
      <c r="C199" s="120"/>
      <c r="D199" s="120"/>
      <c r="E199" s="134"/>
      <c r="F199" s="131"/>
      <c r="G199" s="134"/>
      <c r="H199" s="131"/>
    </row>
    <row r="200" spans="1:8" ht="11.5" x14ac:dyDescent="0.25">
      <c r="A200" s="132" t="s">
        <v>200</v>
      </c>
      <c r="B200" s="132" t="s">
        <v>161</v>
      </c>
      <c r="C200" s="121" t="s">
        <v>162</v>
      </c>
      <c r="D200" s="121">
        <v>1</v>
      </c>
      <c r="E200" s="134"/>
      <c r="F200" s="132"/>
      <c r="G200" s="134"/>
      <c r="H200" s="132"/>
    </row>
    <row r="201" spans="1:8" s="144" customFormat="1" ht="11.5" x14ac:dyDescent="0.25">
      <c r="A201" s="132" t="s">
        <v>201</v>
      </c>
      <c r="B201" s="132" t="s">
        <v>164</v>
      </c>
      <c r="C201" s="121" t="s">
        <v>162</v>
      </c>
      <c r="D201" s="121">
        <v>1</v>
      </c>
      <c r="E201" s="134"/>
      <c r="F201" s="132"/>
      <c r="G201" s="134"/>
      <c r="H201" s="132"/>
    </row>
    <row r="202" spans="1:8" s="144" customFormat="1" ht="11.5" x14ac:dyDescent="0.25">
      <c r="A202" s="132" t="s">
        <v>202</v>
      </c>
      <c r="B202" s="132" t="s">
        <v>166</v>
      </c>
      <c r="C202" s="121" t="s">
        <v>162</v>
      </c>
      <c r="D202" s="121">
        <v>1</v>
      </c>
      <c r="E202" s="134"/>
      <c r="F202" s="132"/>
      <c r="G202" s="134"/>
      <c r="H202" s="132"/>
    </row>
    <row r="203" spans="1:8" s="144" customFormat="1" ht="11.5" x14ac:dyDescent="0.25">
      <c r="A203" s="132" t="s">
        <v>203</v>
      </c>
      <c r="B203" s="132" t="s">
        <v>168</v>
      </c>
      <c r="C203" s="121" t="s">
        <v>162</v>
      </c>
      <c r="D203" s="121">
        <v>1</v>
      </c>
      <c r="E203" s="134"/>
      <c r="F203" s="132"/>
      <c r="G203" s="134"/>
      <c r="H203" s="132"/>
    </row>
    <row r="204" spans="1:8" ht="11.5" x14ac:dyDescent="0.25">
      <c r="A204" s="132" t="s">
        <v>204</v>
      </c>
      <c r="B204" s="132" t="s">
        <v>192</v>
      </c>
      <c r="C204" s="121" t="s">
        <v>162</v>
      </c>
      <c r="D204" s="121">
        <v>1</v>
      </c>
      <c r="E204" s="134"/>
      <c r="F204" s="132"/>
      <c r="G204" s="134"/>
      <c r="H204" s="132"/>
    </row>
    <row r="205" spans="1:8" ht="11.5" x14ac:dyDescent="0.25">
      <c r="A205" s="132" t="s">
        <v>205</v>
      </c>
      <c r="B205" s="132" t="s">
        <v>172</v>
      </c>
      <c r="C205" s="121" t="s">
        <v>162</v>
      </c>
      <c r="D205" s="121">
        <v>1</v>
      </c>
      <c r="E205" s="134"/>
      <c r="F205" s="132"/>
      <c r="G205" s="134"/>
      <c r="H205" s="132"/>
    </row>
    <row r="206" spans="1:8" ht="11.5" x14ac:dyDescent="0.25">
      <c r="A206" s="132" t="s">
        <v>206</v>
      </c>
      <c r="B206" s="132" t="s">
        <v>176</v>
      </c>
      <c r="C206" s="121" t="s">
        <v>162</v>
      </c>
      <c r="D206" s="121">
        <v>4</v>
      </c>
      <c r="E206" s="134"/>
      <c r="F206" s="132"/>
      <c r="G206" s="134"/>
      <c r="H206" s="132"/>
    </row>
    <row r="207" spans="1:8" ht="11.5" x14ac:dyDescent="0.25">
      <c r="A207" s="132" t="s">
        <v>207</v>
      </c>
      <c r="B207" s="132" t="s">
        <v>178</v>
      </c>
      <c r="C207" s="121" t="s">
        <v>162</v>
      </c>
      <c r="D207" s="121">
        <v>4</v>
      </c>
      <c r="E207" s="134"/>
      <c r="F207" s="132"/>
      <c r="G207" s="134"/>
      <c r="H207" s="132"/>
    </row>
    <row r="208" spans="1:8" ht="11.5" x14ac:dyDescent="0.25">
      <c r="A208" s="132" t="s">
        <v>208</v>
      </c>
      <c r="B208" s="132" t="s">
        <v>180</v>
      </c>
      <c r="C208" s="121" t="s">
        <v>162</v>
      </c>
      <c r="D208" s="121">
        <v>4</v>
      </c>
      <c r="E208" s="134"/>
      <c r="F208" s="132"/>
      <c r="G208" s="134"/>
      <c r="H208" s="132"/>
    </row>
    <row r="209" spans="1:8" ht="11.5" x14ac:dyDescent="0.25">
      <c r="A209" s="132" t="s">
        <v>209</v>
      </c>
      <c r="B209" s="132" t="s">
        <v>182</v>
      </c>
      <c r="C209" s="121" t="s">
        <v>162</v>
      </c>
      <c r="D209" s="121">
        <v>4</v>
      </c>
      <c r="E209" s="134"/>
      <c r="F209" s="132"/>
      <c r="G209" s="134"/>
      <c r="H209" s="132"/>
    </row>
    <row r="210" spans="1:8" s="144" customFormat="1" ht="11.5" x14ac:dyDescent="0.25">
      <c r="A210" s="132" t="s">
        <v>210</v>
      </c>
      <c r="B210" s="132" t="s">
        <v>184</v>
      </c>
      <c r="C210" s="121" t="s">
        <v>162</v>
      </c>
      <c r="D210" s="121">
        <v>4</v>
      </c>
      <c r="E210" s="134"/>
      <c r="F210" s="132"/>
      <c r="G210" s="134"/>
      <c r="H210" s="132"/>
    </row>
    <row r="211" spans="1:8" ht="11.5" x14ac:dyDescent="0.25">
      <c r="A211" s="143"/>
      <c r="B211" s="132" t="s">
        <v>185</v>
      </c>
      <c r="C211" s="121"/>
      <c r="D211" s="121">
        <f>D200</f>
        <v>1</v>
      </c>
      <c r="E211" s="134"/>
      <c r="F211" s="132"/>
      <c r="G211" s="134"/>
      <c r="H211" s="132"/>
    </row>
    <row r="212" spans="1:8" ht="11.5" x14ac:dyDescent="0.25">
      <c r="A212" s="148">
        <v>3.4</v>
      </c>
      <c r="B212" s="131" t="s">
        <v>211</v>
      </c>
      <c r="C212" s="120"/>
      <c r="D212" s="120"/>
      <c r="E212" s="134"/>
      <c r="F212" s="131"/>
      <c r="G212" s="134"/>
      <c r="H212" s="131"/>
    </row>
    <row r="213" spans="1:8" ht="11.5" x14ac:dyDescent="0.25">
      <c r="A213" s="132" t="s">
        <v>212</v>
      </c>
      <c r="B213" s="132" t="s">
        <v>161</v>
      </c>
      <c r="C213" s="121" t="s">
        <v>162</v>
      </c>
      <c r="D213" s="121">
        <v>3</v>
      </c>
      <c r="E213" s="134"/>
      <c r="F213" s="132"/>
      <c r="G213" s="134"/>
      <c r="H213" s="132"/>
    </row>
    <row r="214" spans="1:8" ht="11.5" x14ac:dyDescent="0.25">
      <c r="A214" s="132" t="s">
        <v>213</v>
      </c>
      <c r="B214" s="132" t="s">
        <v>164</v>
      </c>
      <c r="C214" s="121" t="s">
        <v>162</v>
      </c>
      <c r="D214" s="121">
        <v>2</v>
      </c>
      <c r="E214" s="134"/>
      <c r="F214" s="132"/>
      <c r="G214" s="134"/>
      <c r="H214" s="132"/>
    </row>
    <row r="215" spans="1:8" ht="11.5" x14ac:dyDescent="0.25">
      <c r="A215" s="132" t="s">
        <v>214</v>
      </c>
      <c r="B215" s="132" t="s">
        <v>166</v>
      </c>
      <c r="C215" s="121" t="s">
        <v>162</v>
      </c>
      <c r="D215" s="121">
        <v>1</v>
      </c>
      <c r="E215" s="134"/>
      <c r="F215" s="132"/>
      <c r="G215" s="134"/>
      <c r="H215" s="132"/>
    </row>
    <row r="216" spans="1:8" ht="11.5" x14ac:dyDescent="0.25">
      <c r="A216" s="132" t="s">
        <v>215</v>
      </c>
      <c r="B216" s="132" t="s">
        <v>168</v>
      </c>
      <c r="C216" s="121" t="s">
        <v>162</v>
      </c>
      <c r="D216" s="121">
        <v>1</v>
      </c>
      <c r="E216" s="134"/>
      <c r="F216" s="132"/>
      <c r="G216" s="134"/>
      <c r="H216" s="132"/>
    </row>
    <row r="217" spans="1:8" ht="11.5" x14ac:dyDescent="0.25">
      <c r="A217" s="132" t="s">
        <v>216</v>
      </c>
      <c r="B217" s="132" t="s">
        <v>192</v>
      </c>
      <c r="C217" s="121" t="s">
        <v>162</v>
      </c>
      <c r="D217" s="121">
        <v>1</v>
      </c>
      <c r="E217" s="134"/>
      <c r="F217" s="132"/>
      <c r="G217" s="134"/>
      <c r="H217" s="132"/>
    </row>
    <row r="218" spans="1:8" ht="11.5" x14ac:dyDescent="0.25">
      <c r="A218" s="132" t="s">
        <v>217</v>
      </c>
      <c r="B218" s="132" t="s">
        <v>172</v>
      </c>
      <c r="C218" s="121" t="s">
        <v>162</v>
      </c>
      <c r="D218" s="121">
        <v>1</v>
      </c>
      <c r="E218" s="134"/>
      <c r="F218" s="132"/>
      <c r="G218" s="134"/>
      <c r="H218" s="132"/>
    </row>
    <row r="219" spans="1:8" ht="11.5" x14ac:dyDescent="0.25">
      <c r="A219" s="132" t="s">
        <v>218</v>
      </c>
      <c r="B219" s="132" t="s">
        <v>176</v>
      </c>
      <c r="C219" s="121" t="s">
        <v>162</v>
      </c>
      <c r="D219" s="121">
        <v>4</v>
      </c>
      <c r="E219" s="134"/>
      <c r="F219" s="132"/>
      <c r="G219" s="134"/>
      <c r="H219" s="132"/>
    </row>
    <row r="220" spans="1:8" ht="11.5" x14ac:dyDescent="0.25">
      <c r="A220" s="132" t="s">
        <v>219</v>
      </c>
      <c r="B220" s="132" t="s">
        <v>178</v>
      </c>
      <c r="C220" s="121" t="s">
        <v>162</v>
      </c>
      <c r="D220" s="121">
        <v>4</v>
      </c>
      <c r="E220" s="134"/>
      <c r="F220" s="132"/>
      <c r="G220" s="134"/>
      <c r="H220" s="132"/>
    </row>
    <row r="221" spans="1:8" ht="12" customHeight="1" x14ac:dyDescent="0.25">
      <c r="A221" s="132" t="s">
        <v>220</v>
      </c>
      <c r="B221" s="132" t="s">
        <v>180</v>
      </c>
      <c r="C221" s="121" t="s">
        <v>162</v>
      </c>
      <c r="D221" s="121">
        <v>12</v>
      </c>
      <c r="E221" s="134"/>
      <c r="F221" s="132"/>
      <c r="G221" s="134"/>
      <c r="H221" s="132"/>
    </row>
    <row r="222" spans="1:8" ht="12" customHeight="1" x14ac:dyDescent="0.25">
      <c r="A222" s="132" t="s">
        <v>221</v>
      </c>
      <c r="B222" s="132" t="s">
        <v>182</v>
      </c>
      <c r="C222" s="121" t="s">
        <v>162</v>
      </c>
      <c r="D222" s="121">
        <v>4</v>
      </c>
      <c r="E222" s="134"/>
      <c r="F222" s="132"/>
      <c r="G222" s="134"/>
      <c r="H222" s="132"/>
    </row>
    <row r="223" spans="1:8" ht="12" customHeight="1" x14ac:dyDescent="0.25">
      <c r="A223" s="132" t="s">
        <v>222</v>
      </c>
      <c r="B223" s="132" t="s">
        <v>184</v>
      </c>
      <c r="C223" s="121" t="s">
        <v>162</v>
      </c>
      <c r="D223" s="121">
        <v>4</v>
      </c>
      <c r="E223" s="134"/>
      <c r="F223" s="132"/>
      <c r="G223" s="134"/>
      <c r="H223" s="132"/>
    </row>
    <row r="224" spans="1:8" ht="12" customHeight="1" x14ac:dyDescent="0.25">
      <c r="A224" s="143"/>
      <c r="B224" s="132" t="s">
        <v>185</v>
      </c>
      <c r="C224" s="121"/>
      <c r="D224" s="121">
        <f>D213</f>
        <v>3</v>
      </c>
      <c r="E224" s="134"/>
      <c r="F224" s="132"/>
      <c r="G224" s="134"/>
      <c r="H224" s="132"/>
    </row>
    <row r="225" spans="1:8" ht="11.5" x14ac:dyDescent="0.25">
      <c r="A225" s="140">
        <v>3.5</v>
      </c>
      <c r="B225" s="131" t="s">
        <v>223</v>
      </c>
      <c r="C225" s="121"/>
      <c r="D225" s="121"/>
      <c r="E225" s="134"/>
      <c r="F225" s="132"/>
      <c r="G225" s="134"/>
      <c r="H225" s="132"/>
    </row>
    <row r="226" spans="1:8" ht="11.5" x14ac:dyDescent="0.25">
      <c r="A226" s="135" t="s">
        <v>224</v>
      </c>
      <c r="B226" s="132" t="s">
        <v>161</v>
      </c>
      <c r="C226" s="121" t="s">
        <v>162</v>
      </c>
      <c r="D226" s="121">
        <v>3</v>
      </c>
      <c r="E226" s="134"/>
      <c r="F226" s="132"/>
      <c r="G226" s="134"/>
      <c r="H226" s="132"/>
    </row>
    <row r="227" spans="1:8" ht="11.5" x14ac:dyDescent="0.25">
      <c r="A227" s="135" t="s">
        <v>225</v>
      </c>
      <c r="B227" s="132" t="s">
        <v>176</v>
      </c>
      <c r="C227" s="121" t="s">
        <v>162</v>
      </c>
      <c r="D227" s="121">
        <v>4</v>
      </c>
      <c r="E227" s="134"/>
      <c r="F227" s="132"/>
      <c r="G227" s="134"/>
      <c r="H227" s="132"/>
    </row>
    <row r="228" spans="1:8" ht="11.5" x14ac:dyDescent="0.25">
      <c r="A228" s="135" t="s">
        <v>226</v>
      </c>
      <c r="B228" s="132" t="s">
        <v>178</v>
      </c>
      <c r="C228" s="121" t="s">
        <v>162</v>
      </c>
      <c r="D228" s="121">
        <v>4</v>
      </c>
      <c r="E228" s="134"/>
      <c r="F228" s="132"/>
      <c r="G228" s="134"/>
      <c r="H228" s="132"/>
    </row>
    <row r="229" spans="1:8" ht="11.5" x14ac:dyDescent="0.25">
      <c r="A229" s="135" t="s">
        <v>227</v>
      </c>
      <c r="B229" s="132" t="s">
        <v>180</v>
      </c>
      <c r="C229" s="121" t="s">
        <v>162</v>
      </c>
      <c r="D229" s="121">
        <v>12</v>
      </c>
      <c r="E229" s="134"/>
      <c r="F229" s="132"/>
      <c r="G229" s="134"/>
      <c r="H229" s="132"/>
    </row>
    <row r="230" spans="1:8" s="144" customFormat="1" ht="11.5" x14ac:dyDescent="0.25">
      <c r="A230" s="135" t="s">
        <v>228</v>
      </c>
      <c r="B230" s="132" t="s">
        <v>182</v>
      </c>
      <c r="C230" s="121" t="s">
        <v>162</v>
      </c>
      <c r="D230" s="121">
        <v>4</v>
      </c>
      <c r="E230" s="134"/>
      <c r="F230" s="132"/>
      <c r="G230" s="134"/>
      <c r="H230" s="132"/>
    </row>
    <row r="231" spans="1:8" s="144" customFormat="1" ht="11.5" x14ac:dyDescent="0.25">
      <c r="A231" s="135" t="s">
        <v>229</v>
      </c>
      <c r="B231" s="132" t="s">
        <v>184</v>
      </c>
      <c r="C231" s="121" t="s">
        <v>162</v>
      </c>
      <c r="D231" s="121">
        <v>4</v>
      </c>
      <c r="E231" s="134"/>
      <c r="F231" s="132"/>
      <c r="G231" s="134"/>
      <c r="H231" s="132"/>
    </row>
    <row r="232" spans="1:8" ht="11.5" x14ac:dyDescent="0.25">
      <c r="A232" s="135" t="s">
        <v>230</v>
      </c>
      <c r="B232" s="132" t="s">
        <v>185</v>
      </c>
      <c r="C232" s="121"/>
      <c r="D232" s="121">
        <f>D226</f>
        <v>3</v>
      </c>
      <c r="E232" s="134"/>
      <c r="F232" s="132"/>
      <c r="G232" s="134"/>
      <c r="H232" s="132"/>
    </row>
    <row r="233" spans="1:8" ht="11.5" x14ac:dyDescent="0.25">
      <c r="A233" s="140">
        <v>3.6</v>
      </c>
      <c r="B233" s="131" t="s">
        <v>231</v>
      </c>
      <c r="C233" s="121"/>
      <c r="D233" s="121"/>
      <c r="E233" s="134"/>
      <c r="F233" s="134"/>
      <c r="G233" s="134"/>
      <c r="H233" s="134"/>
    </row>
    <row r="234" spans="1:8" ht="11.5" x14ac:dyDescent="0.25">
      <c r="A234" s="143" t="s">
        <v>92</v>
      </c>
      <c r="B234" s="132" t="s">
        <v>161</v>
      </c>
      <c r="C234" s="121" t="s">
        <v>51</v>
      </c>
      <c r="D234" s="121">
        <v>1</v>
      </c>
      <c r="E234" s="121"/>
      <c r="F234" s="134"/>
      <c r="G234" s="134"/>
      <c r="H234" s="134"/>
    </row>
    <row r="235" spans="1:8" ht="11.5" x14ac:dyDescent="0.25">
      <c r="A235" s="135" t="s">
        <v>232</v>
      </c>
      <c r="B235" s="132" t="s">
        <v>176</v>
      </c>
      <c r="C235" s="121" t="s">
        <v>162</v>
      </c>
      <c r="D235" s="121">
        <v>4</v>
      </c>
      <c r="E235" s="121"/>
      <c r="F235" s="134"/>
      <c r="G235" s="134"/>
      <c r="H235" s="134"/>
    </row>
    <row r="236" spans="1:8" ht="11.5" x14ac:dyDescent="0.25">
      <c r="A236" s="135" t="s">
        <v>233</v>
      </c>
      <c r="B236" s="132" t="s">
        <v>178</v>
      </c>
      <c r="C236" s="121" t="s">
        <v>162</v>
      </c>
      <c r="D236" s="121">
        <v>4</v>
      </c>
      <c r="E236" s="121"/>
      <c r="F236" s="134"/>
      <c r="G236" s="134"/>
      <c r="H236" s="134"/>
    </row>
    <row r="237" spans="1:8" ht="11.5" x14ac:dyDescent="0.25">
      <c r="A237" s="135" t="s">
        <v>234</v>
      </c>
      <c r="B237" s="132" t="s">
        <v>180</v>
      </c>
      <c r="C237" s="121" t="s">
        <v>162</v>
      </c>
      <c r="D237" s="121">
        <v>4</v>
      </c>
      <c r="E237" s="121"/>
      <c r="F237" s="134"/>
      <c r="G237" s="134"/>
      <c r="H237" s="134"/>
    </row>
    <row r="238" spans="1:8" ht="11.5" x14ac:dyDescent="0.25">
      <c r="A238" s="135" t="s">
        <v>235</v>
      </c>
      <c r="B238" s="132" t="s">
        <v>182</v>
      </c>
      <c r="C238" s="121" t="s">
        <v>162</v>
      </c>
      <c r="D238" s="121">
        <v>4</v>
      </c>
      <c r="E238" s="121"/>
      <c r="F238" s="134"/>
      <c r="G238" s="134"/>
      <c r="H238" s="134"/>
    </row>
    <row r="239" spans="1:8" ht="13" customHeight="1" x14ac:dyDescent="0.25">
      <c r="A239" s="135" t="s">
        <v>235</v>
      </c>
      <c r="B239" s="132" t="s">
        <v>184</v>
      </c>
      <c r="C239" s="121" t="s">
        <v>162</v>
      </c>
      <c r="D239" s="121">
        <v>4</v>
      </c>
      <c r="E239" s="121"/>
      <c r="F239" s="134"/>
      <c r="G239" s="134"/>
      <c r="H239" s="134"/>
    </row>
    <row r="240" spans="1:8" ht="13" customHeight="1" x14ac:dyDescent="0.25">
      <c r="A240" s="143" t="s">
        <v>236</v>
      </c>
      <c r="B240" s="132" t="s">
        <v>185</v>
      </c>
      <c r="C240" s="121"/>
      <c r="D240" s="121">
        <f>D234</f>
        <v>1</v>
      </c>
      <c r="E240" s="134"/>
      <c r="F240" s="134"/>
      <c r="G240" s="134"/>
      <c r="H240" s="134"/>
    </row>
    <row r="241" spans="1:8" ht="13" customHeight="1" x14ac:dyDescent="0.25">
      <c r="A241" s="135"/>
      <c r="B241" s="132" t="s">
        <v>237</v>
      </c>
      <c r="C241" s="121"/>
      <c r="D241" s="121">
        <f>D240+D232+D224+D211+D194+D181</f>
        <v>12</v>
      </c>
      <c r="E241" s="134"/>
      <c r="F241" s="132"/>
      <c r="G241" s="139"/>
      <c r="H241" s="132"/>
    </row>
    <row r="242" spans="1:8" ht="13" customHeight="1" x14ac:dyDescent="0.25">
      <c r="A242" s="140" t="s">
        <v>26</v>
      </c>
      <c r="B242" s="131" t="s">
        <v>27</v>
      </c>
      <c r="C242" s="121"/>
      <c r="D242" s="121"/>
      <c r="E242" s="134"/>
      <c r="F242" s="132"/>
      <c r="G242" s="134"/>
      <c r="H242" s="132"/>
    </row>
    <row r="243" spans="1:8" ht="11.5" x14ac:dyDescent="0.25">
      <c r="A243" s="148">
        <v>3.7</v>
      </c>
      <c r="B243" s="131" t="s">
        <v>238</v>
      </c>
      <c r="C243" s="120"/>
      <c r="D243" s="120"/>
      <c r="E243" s="134"/>
      <c r="F243" s="131"/>
      <c r="G243" s="134"/>
      <c r="H243" s="131"/>
    </row>
    <row r="244" spans="1:8" ht="11.5" x14ac:dyDescent="0.25">
      <c r="A244" s="132" t="s">
        <v>239</v>
      </c>
      <c r="B244" s="132" t="s">
        <v>161</v>
      </c>
      <c r="C244" s="121" t="s">
        <v>162</v>
      </c>
      <c r="D244" s="121">
        <v>3</v>
      </c>
      <c r="E244" s="134"/>
      <c r="F244" s="132"/>
      <c r="G244" s="134"/>
      <c r="H244" s="132"/>
    </row>
    <row r="245" spans="1:8" ht="11.5" x14ac:dyDescent="0.25">
      <c r="A245" s="132" t="s">
        <v>240</v>
      </c>
      <c r="B245" s="132" t="s">
        <v>241</v>
      </c>
      <c r="C245" s="121" t="s">
        <v>162</v>
      </c>
      <c r="D245" s="121">
        <v>1</v>
      </c>
      <c r="E245" s="134"/>
      <c r="F245" s="132"/>
      <c r="G245" s="134"/>
      <c r="H245" s="132"/>
    </row>
    <row r="246" spans="1:8" ht="11.5" x14ac:dyDescent="0.25">
      <c r="A246" s="132" t="s">
        <v>242</v>
      </c>
      <c r="B246" s="132" t="s">
        <v>166</v>
      </c>
      <c r="C246" s="121" t="s">
        <v>162</v>
      </c>
      <c r="D246" s="121">
        <v>1</v>
      </c>
      <c r="E246" s="134"/>
      <c r="F246" s="132"/>
      <c r="G246" s="134"/>
      <c r="H246" s="132"/>
    </row>
    <row r="247" spans="1:8" ht="11.5" x14ac:dyDescent="0.25">
      <c r="A247" s="132" t="s">
        <v>243</v>
      </c>
      <c r="B247" s="132" t="s">
        <v>168</v>
      </c>
      <c r="C247" s="121" t="s">
        <v>162</v>
      </c>
      <c r="D247" s="121">
        <v>1</v>
      </c>
      <c r="E247" s="134"/>
      <c r="F247" s="132"/>
      <c r="G247" s="134"/>
      <c r="H247" s="132"/>
    </row>
    <row r="248" spans="1:8" ht="11.5" x14ac:dyDescent="0.25">
      <c r="A248" s="132" t="s">
        <v>244</v>
      </c>
      <c r="B248" s="132" t="s">
        <v>170</v>
      </c>
      <c r="C248" s="121" t="s">
        <v>162</v>
      </c>
      <c r="D248" s="121">
        <v>1</v>
      </c>
      <c r="E248" s="134"/>
      <c r="F248" s="132"/>
      <c r="G248" s="134"/>
      <c r="H248" s="132"/>
    </row>
    <row r="249" spans="1:8" ht="11.5" x14ac:dyDescent="0.25">
      <c r="A249" s="132" t="s">
        <v>245</v>
      </c>
      <c r="B249" s="132" t="s">
        <v>172</v>
      </c>
      <c r="C249" s="121" t="s">
        <v>162</v>
      </c>
      <c r="D249" s="121">
        <v>3</v>
      </c>
      <c r="E249" s="134"/>
      <c r="F249" s="132"/>
      <c r="G249" s="134"/>
      <c r="H249" s="132"/>
    </row>
    <row r="250" spans="1:8" ht="11.5" x14ac:dyDescent="0.25">
      <c r="A250" s="132" t="s">
        <v>246</v>
      </c>
      <c r="B250" s="132" t="s">
        <v>174</v>
      </c>
      <c r="C250" s="121" t="s">
        <v>162</v>
      </c>
      <c r="D250" s="121">
        <v>1</v>
      </c>
      <c r="E250" s="134"/>
      <c r="F250" s="132"/>
      <c r="G250" s="134"/>
      <c r="H250" s="132"/>
    </row>
    <row r="251" spans="1:8" ht="11.5" x14ac:dyDescent="0.25">
      <c r="A251" s="132" t="s">
        <v>247</v>
      </c>
      <c r="B251" s="132" t="s">
        <v>176</v>
      </c>
      <c r="C251" s="121" t="s">
        <v>162</v>
      </c>
      <c r="D251" s="121">
        <v>4</v>
      </c>
      <c r="E251" s="134"/>
      <c r="F251" s="132"/>
      <c r="G251" s="134"/>
      <c r="H251" s="132"/>
    </row>
    <row r="252" spans="1:8" ht="11.5" x14ac:dyDescent="0.25">
      <c r="A252" s="132" t="s">
        <v>248</v>
      </c>
      <c r="B252" s="132" t="s">
        <v>178</v>
      </c>
      <c r="C252" s="121" t="s">
        <v>162</v>
      </c>
      <c r="D252" s="121">
        <v>4</v>
      </c>
      <c r="E252" s="134"/>
      <c r="F252" s="132"/>
      <c r="G252" s="134"/>
      <c r="H252" s="132"/>
    </row>
    <row r="253" spans="1:8" ht="11.5" x14ac:dyDescent="0.25">
      <c r="A253" s="132" t="s">
        <v>249</v>
      </c>
      <c r="B253" s="132" t="s">
        <v>180</v>
      </c>
      <c r="C253" s="121" t="s">
        <v>162</v>
      </c>
      <c r="D253" s="121">
        <v>12</v>
      </c>
      <c r="E253" s="134"/>
      <c r="F253" s="132"/>
      <c r="G253" s="134"/>
      <c r="H253" s="132"/>
    </row>
    <row r="254" spans="1:8" ht="11.5" x14ac:dyDescent="0.25">
      <c r="A254" s="132" t="s">
        <v>250</v>
      </c>
      <c r="B254" s="132" t="s">
        <v>182</v>
      </c>
      <c r="C254" s="121" t="s">
        <v>162</v>
      </c>
      <c r="D254" s="121">
        <v>4</v>
      </c>
      <c r="E254" s="134"/>
      <c r="F254" s="132"/>
      <c r="G254" s="134"/>
      <c r="H254" s="132"/>
    </row>
    <row r="255" spans="1:8" ht="11.5" x14ac:dyDescent="0.25">
      <c r="A255" s="132" t="s">
        <v>251</v>
      </c>
      <c r="B255" s="132" t="s">
        <v>184</v>
      </c>
      <c r="C255" s="121" t="s">
        <v>162</v>
      </c>
      <c r="D255" s="121">
        <v>4</v>
      </c>
      <c r="E255" s="134"/>
      <c r="F255" s="132"/>
      <c r="G255" s="134"/>
      <c r="H255" s="132"/>
    </row>
    <row r="256" spans="1:8" ht="11.5" x14ac:dyDescent="0.25">
      <c r="A256" s="143"/>
      <c r="B256" s="132" t="s">
        <v>185</v>
      </c>
      <c r="C256" s="121"/>
      <c r="D256" s="121">
        <f>D244</f>
        <v>3</v>
      </c>
      <c r="E256" s="134"/>
      <c r="F256" s="132"/>
      <c r="G256" s="134"/>
      <c r="H256" s="132"/>
    </row>
    <row r="257" spans="1:8" ht="11.5" x14ac:dyDescent="0.25">
      <c r="A257" s="148">
        <v>3.8</v>
      </c>
      <c r="B257" s="131" t="s">
        <v>252</v>
      </c>
      <c r="C257" s="120"/>
      <c r="D257" s="120"/>
      <c r="E257" s="134"/>
      <c r="F257" s="131"/>
      <c r="G257" s="134"/>
      <c r="H257" s="131"/>
    </row>
    <row r="258" spans="1:8" ht="11.5" x14ac:dyDescent="0.25">
      <c r="A258" s="132" t="s">
        <v>253</v>
      </c>
      <c r="B258" s="132" t="s">
        <v>161</v>
      </c>
      <c r="C258" s="121" t="s">
        <v>162</v>
      </c>
      <c r="D258" s="121">
        <v>1</v>
      </c>
      <c r="E258" s="134"/>
      <c r="F258" s="132"/>
      <c r="G258" s="134"/>
      <c r="H258" s="132"/>
    </row>
    <row r="259" spans="1:8" ht="11.5" x14ac:dyDescent="0.25">
      <c r="A259" s="132" t="s">
        <v>254</v>
      </c>
      <c r="B259" s="132" t="s">
        <v>241</v>
      </c>
      <c r="C259" s="121" t="s">
        <v>162</v>
      </c>
      <c r="D259" s="121">
        <v>1</v>
      </c>
      <c r="E259" s="134"/>
      <c r="F259" s="132"/>
      <c r="G259" s="134"/>
      <c r="H259" s="132"/>
    </row>
    <row r="260" spans="1:8" ht="11.5" x14ac:dyDescent="0.25">
      <c r="A260" s="132" t="s">
        <v>255</v>
      </c>
      <c r="B260" s="132" t="s">
        <v>166</v>
      </c>
      <c r="C260" s="121" t="s">
        <v>162</v>
      </c>
      <c r="D260" s="121">
        <v>1</v>
      </c>
      <c r="E260" s="134"/>
      <c r="F260" s="132"/>
      <c r="G260" s="134"/>
      <c r="H260" s="132"/>
    </row>
    <row r="261" spans="1:8" ht="11.5" x14ac:dyDescent="0.25">
      <c r="A261" s="132" t="s">
        <v>256</v>
      </c>
      <c r="B261" s="132" t="s">
        <v>168</v>
      </c>
      <c r="C261" s="121" t="s">
        <v>162</v>
      </c>
      <c r="D261" s="121">
        <v>1</v>
      </c>
      <c r="E261" s="134"/>
      <c r="F261" s="132"/>
      <c r="G261" s="134"/>
      <c r="H261" s="132"/>
    </row>
    <row r="262" spans="1:8" ht="11.5" x14ac:dyDescent="0.25">
      <c r="A262" s="132" t="s">
        <v>257</v>
      </c>
      <c r="B262" s="132" t="s">
        <v>192</v>
      </c>
      <c r="C262" s="121" t="s">
        <v>162</v>
      </c>
      <c r="D262" s="121">
        <v>1</v>
      </c>
      <c r="E262" s="134"/>
      <c r="F262" s="132"/>
      <c r="G262" s="134"/>
      <c r="H262" s="132"/>
    </row>
    <row r="263" spans="1:8" ht="13" customHeight="1" x14ac:dyDescent="0.25">
      <c r="A263" s="132" t="s">
        <v>258</v>
      </c>
      <c r="B263" s="132" t="s">
        <v>172</v>
      </c>
      <c r="C263" s="121" t="s">
        <v>162</v>
      </c>
      <c r="D263" s="121">
        <v>1</v>
      </c>
      <c r="E263" s="134"/>
      <c r="F263" s="132"/>
      <c r="G263" s="134"/>
      <c r="H263" s="132"/>
    </row>
    <row r="264" spans="1:8" ht="13" customHeight="1" x14ac:dyDescent="0.25">
      <c r="A264" s="132" t="s">
        <v>259</v>
      </c>
      <c r="B264" s="132" t="s">
        <v>176</v>
      </c>
      <c r="C264" s="121" t="s">
        <v>162</v>
      </c>
      <c r="D264" s="121">
        <v>4</v>
      </c>
      <c r="E264" s="134"/>
      <c r="F264" s="132"/>
      <c r="G264" s="134"/>
      <c r="H264" s="132"/>
    </row>
    <row r="265" spans="1:8" ht="13.5" customHeight="1" x14ac:dyDescent="0.25">
      <c r="A265" s="132" t="s">
        <v>260</v>
      </c>
      <c r="B265" s="132" t="s">
        <v>178</v>
      </c>
      <c r="C265" s="121" t="s">
        <v>162</v>
      </c>
      <c r="D265" s="121">
        <v>4</v>
      </c>
      <c r="E265" s="134"/>
      <c r="F265" s="132"/>
      <c r="G265" s="134"/>
      <c r="H265" s="132"/>
    </row>
    <row r="266" spans="1:8" ht="13.5" customHeight="1" x14ac:dyDescent="0.25">
      <c r="A266" s="132" t="s">
        <v>261</v>
      </c>
      <c r="B266" s="132" t="s">
        <v>180</v>
      </c>
      <c r="C266" s="121" t="s">
        <v>162</v>
      </c>
      <c r="D266" s="121">
        <v>4</v>
      </c>
      <c r="E266" s="134"/>
      <c r="F266" s="132"/>
      <c r="G266" s="134"/>
      <c r="H266" s="132"/>
    </row>
    <row r="267" spans="1:8" ht="11.5" x14ac:dyDescent="0.25">
      <c r="A267" s="132" t="s">
        <v>262</v>
      </c>
      <c r="B267" s="132" t="s">
        <v>182</v>
      </c>
      <c r="C267" s="121" t="s">
        <v>162</v>
      </c>
      <c r="D267" s="121">
        <v>4</v>
      </c>
      <c r="E267" s="134"/>
      <c r="F267" s="132"/>
      <c r="G267" s="134"/>
      <c r="H267" s="132"/>
    </row>
    <row r="268" spans="1:8" ht="11.5" x14ac:dyDescent="0.25">
      <c r="A268" s="132" t="s">
        <v>263</v>
      </c>
      <c r="B268" s="132" t="s">
        <v>184</v>
      </c>
      <c r="C268" s="121" t="s">
        <v>162</v>
      </c>
      <c r="D268" s="121">
        <v>4</v>
      </c>
      <c r="E268" s="134"/>
      <c r="F268" s="132"/>
      <c r="G268" s="134"/>
      <c r="H268" s="132"/>
    </row>
    <row r="269" spans="1:8" ht="11.5" x14ac:dyDescent="0.25">
      <c r="A269" s="150"/>
      <c r="B269" s="132" t="s">
        <v>185</v>
      </c>
      <c r="C269" s="121"/>
      <c r="D269" s="121">
        <f>D258</f>
        <v>1</v>
      </c>
      <c r="E269" s="134"/>
      <c r="F269" s="132"/>
      <c r="G269" s="134"/>
      <c r="H269" s="132"/>
    </row>
    <row r="270" spans="1:8" ht="11.5" x14ac:dyDescent="0.25">
      <c r="A270" s="104" t="s">
        <v>0</v>
      </c>
      <c r="B270" s="105"/>
      <c r="C270" s="106"/>
      <c r="D270" s="106"/>
      <c r="E270" s="107"/>
      <c r="F270" s="105"/>
      <c r="G270" s="107"/>
      <c r="H270" s="108"/>
    </row>
    <row r="271" spans="1:8" ht="11.5" x14ac:dyDescent="0.25">
      <c r="A271" s="110" t="s">
        <v>1</v>
      </c>
      <c r="B271" s="111"/>
      <c r="C271" s="112"/>
      <c r="D271" s="112"/>
      <c r="E271" s="113"/>
      <c r="F271" s="111"/>
      <c r="G271" s="113"/>
      <c r="H271" s="114"/>
    </row>
    <row r="272" spans="1:8" ht="11.5" x14ac:dyDescent="0.25">
      <c r="A272" s="110" t="s">
        <v>2</v>
      </c>
      <c r="B272" s="111"/>
      <c r="C272" s="112"/>
      <c r="D272" s="112"/>
      <c r="E272" s="113"/>
      <c r="F272" s="111"/>
      <c r="G272" s="113"/>
      <c r="H272" s="114"/>
    </row>
    <row r="273" spans="1:8" ht="11.5" x14ac:dyDescent="0.25">
      <c r="A273" s="115" t="s">
        <v>3</v>
      </c>
      <c r="B273" s="116"/>
      <c r="C273" s="117"/>
      <c r="D273" s="117"/>
      <c r="E273" s="118"/>
      <c r="F273" s="116"/>
      <c r="G273" s="118"/>
      <c r="H273" s="119"/>
    </row>
    <row r="274" spans="1:8" ht="11.5" x14ac:dyDescent="0.25">
      <c r="A274" s="148">
        <v>3.9</v>
      </c>
      <c r="B274" s="131" t="s">
        <v>264</v>
      </c>
      <c r="C274" s="120"/>
      <c r="D274" s="120"/>
      <c r="E274" s="134"/>
      <c r="F274" s="131"/>
      <c r="G274" s="134"/>
      <c r="H274" s="131"/>
    </row>
    <row r="275" spans="1:8" ht="11.5" x14ac:dyDescent="0.25">
      <c r="A275" s="132" t="s">
        <v>265</v>
      </c>
      <c r="B275" s="132" t="s">
        <v>161</v>
      </c>
      <c r="C275" s="121" t="s">
        <v>162</v>
      </c>
      <c r="D275" s="121">
        <v>1</v>
      </c>
      <c r="E275" s="134"/>
      <c r="F275" s="132"/>
      <c r="G275" s="134"/>
      <c r="H275" s="132"/>
    </row>
    <row r="276" spans="1:8" ht="11.5" x14ac:dyDescent="0.25">
      <c r="A276" s="132" t="s">
        <v>266</v>
      </c>
      <c r="B276" s="132" t="s">
        <v>241</v>
      </c>
      <c r="C276" s="121" t="s">
        <v>162</v>
      </c>
      <c r="D276" s="121">
        <v>1</v>
      </c>
      <c r="E276" s="134"/>
      <c r="F276" s="132"/>
      <c r="G276" s="134"/>
      <c r="H276" s="132"/>
    </row>
    <row r="277" spans="1:8" ht="11.5" x14ac:dyDescent="0.25">
      <c r="A277" s="132" t="s">
        <v>267</v>
      </c>
      <c r="B277" s="132" t="s">
        <v>166</v>
      </c>
      <c r="C277" s="121" t="s">
        <v>162</v>
      </c>
      <c r="D277" s="121">
        <v>1</v>
      </c>
      <c r="E277" s="134"/>
      <c r="F277" s="132"/>
      <c r="G277" s="134"/>
      <c r="H277" s="132"/>
    </row>
    <row r="278" spans="1:8" ht="11.5" x14ac:dyDescent="0.25">
      <c r="A278" s="132" t="s">
        <v>268</v>
      </c>
      <c r="B278" s="132" t="s">
        <v>168</v>
      </c>
      <c r="C278" s="121" t="s">
        <v>162</v>
      </c>
      <c r="D278" s="121">
        <v>1</v>
      </c>
      <c r="E278" s="134"/>
      <c r="F278" s="132"/>
      <c r="G278" s="134"/>
      <c r="H278" s="132"/>
    </row>
    <row r="279" spans="1:8" ht="11.5" x14ac:dyDescent="0.25">
      <c r="A279" s="132" t="s">
        <v>269</v>
      </c>
      <c r="B279" s="132" t="s">
        <v>192</v>
      </c>
      <c r="C279" s="121" t="s">
        <v>162</v>
      </c>
      <c r="D279" s="121">
        <v>1</v>
      </c>
      <c r="E279" s="134"/>
      <c r="F279" s="132"/>
      <c r="G279" s="134"/>
      <c r="H279" s="132"/>
    </row>
    <row r="280" spans="1:8" ht="11.5" x14ac:dyDescent="0.25">
      <c r="A280" s="132" t="s">
        <v>270</v>
      </c>
      <c r="B280" s="132" t="s">
        <v>172</v>
      </c>
      <c r="C280" s="121" t="s">
        <v>162</v>
      </c>
      <c r="D280" s="121">
        <v>1</v>
      </c>
      <c r="E280" s="134"/>
      <c r="F280" s="132"/>
      <c r="G280" s="134"/>
      <c r="H280" s="132"/>
    </row>
    <row r="281" spans="1:8" ht="11.5" x14ac:dyDescent="0.25">
      <c r="A281" s="132" t="s">
        <v>271</v>
      </c>
      <c r="B281" s="132" t="s">
        <v>176</v>
      </c>
      <c r="C281" s="121" t="s">
        <v>162</v>
      </c>
      <c r="D281" s="121">
        <v>4</v>
      </c>
      <c r="E281" s="134"/>
      <c r="F281" s="132"/>
      <c r="G281" s="134"/>
      <c r="H281" s="132"/>
    </row>
    <row r="282" spans="1:8" ht="11.5" x14ac:dyDescent="0.25">
      <c r="A282" s="132" t="s">
        <v>272</v>
      </c>
      <c r="B282" s="132" t="s">
        <v>178</v>
      </c>
      <c r="C282" s="121" t="s">
        <v>162</v>
      </c>
      <c r="D282" s="121">
        <v>4</v>
      </c>
      <c r="E282" s="134"/>
      <c r="F282" s="132"/>
      <c r="G282" s="134"/>
      <c r="H282" s="132"/>
    </row>
    <row r="283" spans="1:8" ht="11.5" x14ac:dyDescent="0.25">
      <c r="A283" s="132" t="s">
        <v>273</v>
      </c>
      <c r="B283" s="132" t="s">
        <v>180</v>
      </c>
      <c r="C283" s="121" t="s">
        <v>162</v>
      </c>
      <c r="D283" s="121">
        <v>4</v>
      </c>
      <c r="E283" s="134"/>
      <c r="F283" s="132"/>
      <c r="G283" s="134"/>
      <c r="H283" s="132"/>
    </row>
    <row r="284" spans="1:8" ht="11.5" x14ac:dyDescent="0.25">
      <c r="A284" s="132" t="s">
        <v>274</v>
      </c>
      <c r="B284" s="132" t="s">
        <v>182</v>
      </c>
      <c r="C284" s="121" t="s">
        <v>162</v>
      </c>
      <c r="D284" s="121">
        <v>4</v>
      </c>
      <c r="E284" s="134"/>
      <c r="F284" s="132"/>
      <c r="G284" s="134"/>
      <c r="H284" s="132"/>
    </row>
    <row r="285" spans="1:8" ht="11.5" x14ac:dyDescent="0.25">
      <c r="A285" s="132" t="s">
        <v>275</v>
      </c>
      <c r="B285" s="132" t="s">
        <v>184</v>
      </c>
      <c r="C285" s="121" t="s">
        <v>162</v>
      </c>
      <c r="D285" s="121">
        <v>4</v>
      </c>
      <c r="E285" s="134"/>
      <c r="F285" s="132"/>
      <c r="G285" s="134"/>
      <c r="H285" s="132"/>
    </row>
    <row r="286" spans="1:8" ht="11.5" x14ac:dyDescent="0.25">
      <c r="A286" s="143"/>
      <c r="B286" s="132" t="s">
        <v>185</v>
      </c>
      <c r="C286" s="121"/>
      <c r="D286" s="121">
        <f>D275</f>
        <v>1</v>
      </c>
      <c r="E286" s="134"/>
      <c r="F286" s="132"/>
      <c r="G286" s="134"/>
      <c r="H286" s="132"/>
    </row>
    <row r="287" spans="1:8" ht="11.5" x14ac:dyDescent="0.25">
      <c r="A287" s="148">
        <v>3.1</v>
      </c>
      <c r="B287" s="131" t="s">
        <v>276</v>
      </c>
      <c r="C287" s="120"/>
      <c r="D287" s="120"/>
      <c r="E287" s="134"/>
      <c r="F287" s="131"/>
      <c r="G287" s="134"/>
      <c r="H287" s="131"/>
    </row>
    <row r="288" spans="1:8" ht="11.5" x14ac:dyDescent="0.25">
      <c r="A288" s="132" t="s">
        <v>277</v>
      </c>
      <c r="B288" s="132" t="s">
        <v>161</v>
      </c>
      <c r="C288" s="121" t="s">
        <v>162</v>
      </c>
      <c r="D288" s="121">
        <v>1</v>
      </c>
      <c r="E288" s="134"/>
      <c r="F288" s="132"/>
      <c r="G288" s="134"/>
      <c r="H288" s="132"/>
    </row>
    <row r="289" spans="1:8" ht="11.5" x14ac:dyDescent="0.25">
      <c r="A289" s="132" t="s">
        <v>278</v>
      </c>
      <c r="B289" s="132" t="s">
        <v>241</v>
      </c>
      <c r="C289" s="121" t="s">
        <v>162</v>
      </c>
      <c r="D289" s="121">
        <v>1</v>
      </c>
      <c r="E289" s="134"/>
      <c r="F289" s="132"/>
      <c r="G289" s="134"/>
      <c r="H289" s="132"/>
    </row>
    <row r="290" spans="1:8" ht="11.5" x14ac:dyDescent="0.25">
      <c r="A290" s="132" t="s">
        <v>279</v>
      </c>
      <c r="B290" s="132" t="s">
        <v>166</v>
      </c>
      <c r="C290" s="121" t="s">
        <v>162</v>
      </c>
      <c r="D290" s="121">
        <v>1</v>
      </c>
      <c r="E290" s="134"/>
      <c r="F290" s="132"/>
      <c r="G290" s="134"/>
      <c r="H290" s="132"/>
    </row>
    <row r="291" spans="1:8" ht="11.5" x14ac:dyDescent="0.25">
      <c r="A291" s="132" t="s">
        <v>280</v>
      </c>
      <c r="B291" s="132" t="s">
        <v>168</v>
      </c>
      <c r="C291" s="121" t="s">
        <v>162</v>
      </c>
      <c r="D291" s="121">
        <v>1</v>
      </c>
      <c r="E291" s="134"/>
      <c r="F291" s="132"/>
      <c r="G291" s="134"/>
      <c r="H291" s="132"/>
    </row>
    <row r="292" spans="1:8" ht="11.5" x14ac:dyDescent="0.25">
      <c r="A292" s="132" t="s">
        <v>281</v>
      </c>
      <c r="B292" s="132" t="s">
        <v>192</v>
      </c>
      <c r="C292" s="121" t="s">
        <v>162</v>
      </c>
      <c r="D292" s="121">
        <v>1</v>
      </c>
      <c r="E292" s="134"/>
      <c r="F292" s="132"/>
      <c r="G292" s="134"/>
      <c r="H292" s="132"/>
    </row>
    <row r="293" spans="1:8" ht="11.5" x14ac:dyDescent="0.25">
      <c r="A293" s="132" t="s">
        <v>282</v>
      </c>
      <c r="B293" s="132" t="s">
        <v>172</v>
      </c>
      <c r="C293" s="121" t="s">
        <v>162</v>
      </c>
      <c r="D293" s="121">
        <v>1</v>
      </c>
      <c r="E293" s="134"/>
      <c r="F293" s="132"/>
      <c r="G293" s="134"/>
      <c r="H293" s="132"/>
    </row>
    <row r="294" spans="1:8" ht="11.5" x14ac:dyDescent="0.25">
      <c r="A294" s="132" t="s">
        <v>283</v>
      </c>
      <c r="B294" s="132" t="s">
        <v>176</v>
      </c>
      <c r="C294" s="121" t="s">
        <v>162</v>
      </c>
      <c r="D294" s="121">
        <v>4</v>
      </c>
      <c r="E294" s="134"/>
      <c r="F294" s="132"/>
      <c r="G294" s="134"/>
      <c r="H294" s="132"/>
    </row>
    <row r="295" spans="1:8" ht="11.5" x14ac:dyDescent="0.25">
      <c r="A295" s="132" t="s">
        <v>284</v>
      </c>
      <c r="B295" s="132" t="s">
        <v>178</v>
      </c>
      <c r="C295" s="121" t="s">
        <v>162</v>
      </c>
      <c r="D295" s="121">
        <v>4</v>
      </c>
      <c r="E295" s="134"/>
      <c r="F295" s="132"/>
      <c r="G295" s="134"/>
      <c r="H295" s="132"/>
    </row>
    <row r="296" spans="1:8" ht="11.5" x14ac:dyDescent="0.25">
      <c r="A296" s="132" t="s">
        <v>285</v>
      </c>
      <c r="B296" s="132" t="s">
        <v>180</v>
      </c>
      <c r="C296" s="121" t="s">
        <v>162</v>
      </c>
      <c r="D296" s="121">
        <v>4</v>
      </c>
      <c r="E296" s="134"/>
      <c r="F296" s="132"/>
      <c r="G296" s="134"/>
      <c r="H296" s="132"/>
    </row>
    <row r="297" spans="1:8" ht="11.5" x14ac:dyDescent="0.25">
      <c r="A297" s="132" t="s">
        <v>286</v>
      </c>
      <c r="B297" s="132" t="s">
        <v>182</v>
      </c>
      <c r="C297" s="121" t="s">
        <v>162</v>
      </c>
      <c r="D297" s="121">
        <v>4</v>
      </c>
      <c r="E297" s="134"/>
      <c r="F297" s="132"/>
      <c r="G297" s="134"/>
      <c r="H297" s="132"/>
    </row>
    <row r="298" spans="1:8" ht="11.5" x14ac:dyDescent="0.25">
      <c r="A298" s="132" t="s">
        <v>287</v>
      </c>
      <c r="B298" s="132" t="s">
        <v>184</v>
      </c>
      <c r="C298" s="121" t="s">
        <v>162</v>
      </c>
      <c r="D298" s="121">
        <v>4</v>
      </c>
      <c r="E298" s="134"/>
      <c r="F298" s="132"/>
      <c r="G298" s="134"/>
      <c r="H298" s="132"/>
    </row>
    <row r="299" spans="1:8" ht="11.5" x14ac:dyDescent="0.25">
      <c r="A299" s="143"/>
      <c r="B299" s="132" t="s">
        <v>185</v>
      </c>
      <c r="C299" s="121"/>
      <c r="D299" s="121">
        <f>D288</f>
        <v>1</v>
      </c>
      <c r="E299" s="134"/>
      <c r="F299" s="132"/>
      <c r="G299" s="134"/>
      <c r="H299" s="132"/>
    </row>
    <row r="300" spans="1:8" ht="11.5" x14ac:dyDescent="0.25">
      <c r="A300" s="140">
        <v>3.11</v>
      </c>
      <c r="B300" s="131" t="s">
        <v>288</v>
      </c>
      <c r="C300" s="121"/>
      <c r="D300" s="121"/>
      <c r="E300" s="134"/>
      <c r="F300" s="132"/>
      <c r="G300" s="134"/>
      <c r="H300" s="132"/>
    </row>
    <row r="301" spans="1:8" ht="11.5" x14ac:dyDescent="0.25">
      <c r="A301" s="135" t="s">
        <v>289</v>
      </c>
      <c r="B301" s="132" t="s">
        <v>161</v>
      </c>
      <c r="C301" s="121" t="s">
        <v>162</v>
      </c>
      <c r="D301" s="121">
        <v>5</v>
      </c>
      <c r="E301" s="134"/>
      <c r="F301" s="132"/>
      <c r="G301" s="134"/>
      <c r="H301" s="132"/>
    </row>
    <row r="302" spans="1:8" ht="11.5" x14ac:dyDescent="0.25">
      <c r="A302" s="135" t="s">
        <v>290</v>
      </c>
      <c r="B302" s="132" t="s">
        <v>241</v>
      </c>
      <c r="C302" s="121" t="s">
        <v>162</v>
      </c>
      <c r="D302" s="121">
        <v>1</v>
      </c>
      <c r="E302" s="134"/>
      <c r="F302" s="132"/>
      <c r="G302" s="134"/>
      <c r="H302" s="132"/>
    </row>
    <row r="303" spans="1:8" ht="11.5" x14ac:dyDescent="0.25">
      <c r="A303" s="135" t="s">
        <v>291</v>
      </c>
      <c r="B303" s="132" t="s">
        <v>166</v>
      </c>
      <c r="C303" s="121" t="s">
        <v>162</v>
      </c>
      <c r="D303" s="121">
        <v>3</v>
      </c>
      <c r="E303" s="134"/>
      <c r="F303" s="132"/>
      <c r="G303" s="134"/>
      <c r="H303" s="132"/>
    </row>
    <row r="304" spans="1:8" ht="11.5" x14ac:dyDescent="0.25">
      <c r="A304" s="135" t="s">
        <v>292</v>
      </c>
      <c r="B304" s="132" t="s">
        <v>168</v>
      </c>
      <c r="C304" s="121" t="s">
        <v>162</v>
      </c>
      <c r="D304" s="121">
        <v>1</v>
      </c>
      <c r="E304" s="134"/>
      <c r="F304" s="132"/>
      <c r="G304" s="134"/>
      <c r="H304" s="132"/>
    </row>
    <row r="305" spans="1:8" ht="11.5" x14ac:dyDescent="0.25">
      <c r="A305" s="135" t="s">
        <v>293</v>
      </c>
      <c r="B305" s="132" t="s">
        <v>192</v>
      </c>
      <c r="C305" s="121" t="s">
        <v>162</v>
      </c>
      <c r="D305" s="121">
        <v>1</v>
      </c>
      <c r="E305" s="134"/>
      <c r="F305" s="132"/>
      <c r="G305" s="134"/>
      <c r="H305" s="132"/>
    </row>
    <row r="306" spans="1:8" ht="11.5" x14ac:dyDescent="0.25">
      <c r="A306" s="135" t="s">
        <v>294</v>
      </c>
      <c r="B306" s="132" t="s">
        <v>172</v>
      </c>
      <c r="C306" s="121" t="s">
        <v>162</v>
      </c>
      <c r="D306" s="121">
        <v>1</v>
      </c>
      <c r="E306" s="134"/>
      <c r="F306" s="132"/>
      <c r="G306" s="134"/>
      <c r="H306" s="132"/>
    </row>
    <row r="307" spans="1:8" ht="11.5" x14ac:dyDescent="0.25">
      <c r="A307" s="135" t="s">
        <v>295</v>
      </c>
      <c r="B307" s="132" t="s">
        <v>176</v>
      </c>
      <c r="C307" s="121" t="s">
        <v>162</v>
      </c>
      <c r="D307" s="121">
        <v>4</v>
      </c>
      <c r="E307" s="134"/>
      <c r="F307" s="132"/>
      <c r="G307" s="134"/>
      <c r="H307" s="132"/>
    </row>
    <row r="308" spans="1:8" ht="11.5" x14ac:dyDescent="0.25">
      <c r="A308" s="135" t="s">
        <v>296</v>
      </c>
      <c r="B308" s="132" t="s">
        <v>178</v>
      </c>
      <c r="C308" s="121" t="s">
        <v>162</v>
      </c>
      <c r="D308" s="121">
        <v>4</v>
      </c>
      <c r="E308" s="134"/>
      <c r="F308" s="132"/>
      <c r="G308" s="134"/>
      <c r="H308" s="132"/>
    </row>
    <row r="309" spans="1:8" ht="11.5" x14ac:dyDescent="0.25">
      <c r="A309" s="135" t="s">
        <v>297</v>
      </c>
      <c r="B309" s="132" t="s">
        <v>180</v>
      </c>
      <c r="C309" s="121" t="s">
        <v>162</v>
      </c>
      <c r="D309" s="121">
        <v>20</v>
      </c>
      <c r="E309" s="134"/>
      <c r="F309" s="132"/>
      <c r="G309" s="134"/>
      <c r="H309" s="132"/>
    </row>
    <row r="310" spans="1:8" ht="11.5" x14ac:dyDescent="0.25">
      <c r="A310" s="135" t="s">
        <v>298</v>
      </c>
      <c r="B310" s="132" t="s">
        <v>182</v>
      </c>
      <c r="C310" s="121" t="s">
        <v>162</v>
      </c>
      <c r="D310" s="121">
        <v>4</v>
      </c>
      <c r="E310" s="134"/>
      <c r="F310" s="132"/>
      <c r="G310" s="134"/>
      <c r="H310" s="132"/>
    </row>
    <row r="311" spans="1:8" ht="11.5" x14ac:dyDescent="0.25">
      <c r="A311" s="135" t="s">
        <v>299</v>
      </c>
      <c r="B311" s="132" t="s">
        <v>184</v>
      </c>
      <c r="C311" s="121" t="s">
        <v>162</v>
      </c>
      <c r="D311" s="121">
        <v>4</v>
      </c>
      <c r="E311" s="134"/>
      <c r="F311" s="132"/>
      <c r="G311" s="134"/>
      <c r="H311" s="132"/>
    </row>
    <row r="312" spans="1:8" ht="11.5" x14ac:dyDescent="0.25">
      <c r="A312" s="135"/>
      <c r="B312" s="132" t="s">
        <v>185</v>
      </c>
      <c r="C312" s="121"/>
      <c r="D312" s="121">
        <f>D301</f>
        <v>5</v>
      </c>
      <c r="E312" s="134"/>
      <c r="F312" s="132"/>
      <c r="G312" s="134"/>
      <c r="H312" s="132"/>
    </row>
    <row r="313" spans="1:8" ht="11.5" x14ac:dyDescent="0.25">
      <c r="A313" s="140">
        <v>3.12</v>
      </c>
      <c r="B313" s="131" t="s">
        <v>300</v>
      </c>
      <c r="C313" s="121"/>
      <c r="D313" s="121"/>
      <c r="E313" s="134"/>
      <c r="F313" s="134"/>
      <c r="G313" s="134"/>
      <c r="H313" s="134"/>
    </row>
    <row r="314" spans="1:8" ht="11.5" x14ac:dyDescent="0.25">
      <c r="A314" s="143" t="s">
        <v>301</v>
      </c>
      <c r="B314" s="132" t="s">
        <v>161</v>
      </c>
      <c r="C314" s="121" t="s">
        <v>51</v>
      </c>
      <c r="D314" s="121">
        <v>1</v>
      </c>
      <c r="E314" s="121"/>
      <c r="F314" s="134"/>
      <c r="G314" s="134"/>
      <c r="H314" s="134"/>
    </row>
    <row r="315" spans="1:8" ht="11.5" x14ac:dyDescent="0.25">
      <c r="A315" s="143" t="s">
        <v>302</v>
      </c>
      <c r="B315" s="132" t="s">
        <v>241</v>
      </c>
      <c r="C315" s="121" t="s">
        <v>162</v>
      </c>
      <c r="D315" s="121">
        <v>1</v>
      </c>
      <c r="E315" s="134"/>
      <c r="F315" s="132"/>
      <c r="G315" s="134"/>
      <c r="H315" s="132"/>
    </row>
    <row r="316" spans="1:8" ht="11.5" x14ac:dyDescent="0.25">
      <c r="A316" s="143" t="s">
        <v>303</v>
      </c>
      <c r="B316" s="132" t="s">
        <v>166</v>
      </c>
      <c r="C316" s="121" t="s">
        <v>162</v>
      </c>
      <c r="D316" s="121">
        <v>1</v>
      </c>
      <c r="E316" s="134"/>
      <c r="F316" s="132"/>
      <c r="G316" s="134"/>
      <c r="H316" s="132"/>
    </row>
    <row r="317" spans="1:8" ht="11.5" x14ac:dyDescent="0.25">
      <c r="A317" s="143" t="s">
        <v>304</v>
      </c>
      <c r="B317" s="132" t="s">
        <v>168</v>
      </c>
      <c r="C317" s="121" t="s">
        <v>162</v>
      </c>
      <c r="D317" s="121">
        <v>1</v>
      </c>
      <c r="E317" s="134"/>
      <c r="F317" s="132"/>
      <c r="G317" s="134"/>
      <c r="H317" s="132"/>
    </row>
    <row r="318" spans="1:8" ht="11.5" x14ac:dyDescent="0.25">
      <c r="A318" s="143" t="s">
        <v>305</v>
      </c>
      <c r="B318" s="132" t="s">
        <v>192</v>
      </c>
      <c r="C318" s="121" t="s">
        <v>162</v>
      </c>
      <c r="D318" s="121">
        <v>1</v>
      </c>
      <c r="E318" s="134"/>
      <c r="F318" s="132"/>
      <c r="G318" s="134"/>
      <c r="H318" s="132"/>
    </row>
    <row r="319" spans="1:8" ht="11.5" x14ac:dyDescent="0.25">
      <c r="A319" s="143" t="s">
        <v>306</v>
      </c>
      <c r="B319" s="132" t="s">
        <v>172</v>
      </c>
      <c r="C319" s="121" t="s">
        <v>162</v>
      </c>
      <c r="D319" s="121">
        <v>1</v>
      </c>
      <c r="E319" s="134"/>
      <c r="F319" s="132"/>
      <c r="G319" s="134"/>
      <c r="H319" s="132"/>
    </row>
    <row r="320" spans="1:8" ht="11.5" x14ac:dyDescent="0.25">
      <c r="A320" s="143" t="s">
        <v>307</v>
      </c>
      <c r="B320" s="132" t="s">
        <v>176</v>
      </c>
      <c r="C320" s="121" t="s">
        <v>162</v>
      </c>
      <c r="D320" s="121">
        <v>4</v>
      </c>
      <c r="E320" s="121"/>
      <c r="F320" s="134"/>
      <c r="G320" s="134"/>
      <c r="H320" s="134"/>
    </row>
    <row r="321" spans="1:8" ht="11.5" x14ac:dyDescent="0.25">
      <c r="A321" s="143" t="s">
        <v>308</v>
      </c>
      <c r="B321" s="132" t="s">
        <v>178</v>
      </c>
      <c r="C321" s="121" t="s">
        <v>162</v>
      </c>
      <c r="D321" s="121">
        <v>4</v>
      </c>
      <c r="E321" s="121"/>
      <c r="F321" s="134"/>
      <c r="G321" s="134"/>
      <c r="H321" s="134"/>
    </row>
    <row r="322" spans="1:8" ht="11.5" x14ac:dyDescent="0.25">
      <c r="A322" s="143" t="s">
        <v>309</v>
      </c>
      <c r="B322" s="132" t="s">
        <v>180</v>
      </c>
      <c r="C322" s="121" t="s">
        <v>162</v>
      </c>
      <c r="D322" s="121">
        <v>4</v>
      </c>
      <c r="E322" s="121"/>
      <c r="F322" s="134"/>
      <c r="G322" s="134"/>
      <c r="H322" s="134"/>
    </row>
    <row r="323" spans="1:8" ht="11.5" x14ac:dyDescent="0.25">
      <c r="A323" s="143" t="s">
        <v>310</v>
      </c>
      <c r="B323" s="132" t="s">
        <v>182</v>
      </c>
      <c r="C323" s="121" t="s">
        <v>162</v>
      </c>
      <c r="D323" s="121">
        <v>4</v>
      </c>
      <c r="E323" s="121"/>
      <c r="F323" s="134"/>
      <c r="G323" s="134"/>
      <c r="H323" s="134"/>
    </row>
    <row r="324" spans="1:8" ht="11.5" x14ac:dyDescent="0.25">
      <c r="A324" s="143" t="s">
        <v>311</v>
      </c>
      <c r="B324" s="132" t="s">
        <v>184</v>
      </c>
      <c r="C324" s="121" t="s">
        <v>162</v>
      </c>
      <c r="D324" s="121">
        <v>4</v>
      </c>
      <c r="E324" s="121"/>
      <c r="F324" s="134"/>
      <c r="G324" s="134"/>
      <c r="H324" s="134"/>
    </row>
    <row r="325" spans="1:8" ht="11.5" x14ac:dyDescent="0.25">
      <c r="A325" s="143"/>
      <c r="B325" s="132" t="s">
        <v>185</v>
      </c>
      <c r="C325" s="121"/>
      <c r="D325" s="121">
        <f>D314</f>
        <v>1</v>
      </c>
      <c r="E325" s="134"/>
      <c r="F325" s="134"/>
      <c r="G325" s="134"/>
      <c r="H325" s="134"/>
    </row>
    <row r="326" spans="1:8" ht="11.5" x14ac:dyDescent="0.25">
      <c r="A326" s="140">
        <v>3.13</v>
      </c>
      <c r="B326" s="131" t="s">
        <v>312</v>
      </c>
      <c r="C326" s="121"/>
      <c r="D326" s="121"/>
      <c r="E326" s="134"/>
      <c r="F326" s="132"/>
      <c r="G326" s="134"/>
      <c r="H326" s="132"/>
    </row>
    <row r="327" spans="1:8" ht="11.5" x14ac:dyDescent="0.25">
      <c r="A327" s="135" t="s">
        <v>313</v>
      </c>
      <c r="B327" s="132" t="s">
        <v>161</v>
      </c>
      <c r="C327" s="121" t="s">
        <v>162</v>
      </c>
      <c r="D327" s="121">
        <v>1</v>
      </c>
      <c r="E327" s="134"/>
      <c r="F327" s="132"/>
      <c r="G327" s="134"/>
      <c r="H327" s="132"/>
    </row>
    <row r="328" spans="1:8" ht="11.5" x14ac:dyDescent="0.25">
      <c r="A328" s="135" t="s">
        <v>314</v>
      </c>
      <c r="B328" s="132" t="s">
        <v>241</v>
      </c>
      <c r="C328" s="121" t="s">
        <v>162</v>
      </c>
      <c r="D328" s="121">
        <v>1</v>
      </c>
      <c r="E328" s="134"/>
      <c r="F328" s="132"/>
      <c r="G328" s="134"/>
      <c r="H328" s="132"/>
    </row>
    <row r="329" spans="1:8" ht="11.5" x14ac:dyDescent="0.25">
      <c r="A329" s="135" t="s">
        <v>315</v>
      </c>
      <c r="B329" s="132" t="s">
        <v>166</v>
      </c>
      <c r="C329" s="121" t="s">
        <v>162</v>
      </c>
      <c r="D329" s="121">
        <v>1</v>
      </c>
      <c r="E329" s="134"/>
      <c r="F329" s="132"/>
      <c r="G329" s="134"/>
      <c r="H329" s="132"/>
    </row>
    <row r="330" spans="1:8" ht="11.5" x14ac:dyDescent="0.25">
      <c r="A330" s="135" t="s">
        <v>316</v>
      </c>
      <c r="B330" s="132" t="s">
        <v>168</v>
      </c>
      <c r="C330" s="121" t="s">
        <v>162</v>
      </c>
      <c r="D330" s="121">
        <v>1</v>
      </c>
      <c r="E330" s="134"/>
      <c r="F330" s="132"/>
      <c r="G330" s="134"/>
      <c r="H330" s="132"/>
    </row>
    <row r="331" spans="1:8" ht="11.5" x14ac:dyDescent="0.25">
      <c r="A331" s="135" t="s">
        <v>317</v>
      </c>
      <c r="B331" s="132" t="s">
        <v>192</v>
      </c>
      <c r="C331" s="121" t="s">
        <v>162</v>
      </c>
      <c r="D331" s="121">
        <v>1</v>
      </c>
      <c r="E331" s="134"/>
      <c r="F331" s="132"/>
      <c r="G331" s="134"/>
      <c r="H331" s="132"/>
    </row>
    <row r="332" spans="1:8" ht="11.5" x14ac:dyDescent="0.25">
      <c r="A332" s="135" t="s">
        <v>318</v>
      </c>
      <c r="B332" s="132" t="s">
        <v>172</v>
      </c>
      <c r="C332" s="121" t="s">
        <v>162</v>
      </c>
      <c r="D332" s="121">
        <v>1</v>
      </c>
      <c r="E332" s="134"/>
      <c r="F332" s="132"/>
      <c r="G332" s="134"/>
      <c r="H332" s="132"/>
    </row>
    <row r="333" spans="1:8" ht="11.5" x14ac:dyDescent="0.25">
      <c r="A333" s="135" t="s">
        <v>319</v>
      </c>
      <c r="B333" s="132" t="s">
        <v>176</v>
      </c>
      <c r="C333" s="121" t="s">
        <v>162</v>
      </c>
      <c r="D333" s="121">
        <v>4</v>
      </c>
      <c r="E333" s="134"/>
      <c r="F333" s="132"/>
      <c r="G333" s="134"/>
      <c r="H333" s="132"/>
    </row>
    <row r="334" spans="1:8" ht="11.5" x14ac:dyDescent="0.25">
      <c r="A334" s="135" t="s">
        <v>320</v>
      </c>
      <c r="B334" s="132" t="s">
        <v>178</v>
      </c>
      <c r="C334" s="121" t="s">
        <v>162</v>
      </c>
      <c r="D334" s="121">
        <v>4</v>
      </c>
      <c r="E334" s="134"/>
      <c r="F334" s="132"/>
      <c r="G334" s="134"/>
      <c r="H334" s="132"/>
    </row>
    <row r="335" spans="1:8" ht="11.5" x14ac:dyDescent="0.25">
      <c r="A335" s="135" t="s">
        <v>321</v>
      </c>
      <c r="B335" s="132" t="s">
        <v>180</v>
      </c>
      <c r="C335" s="121" t="s">
        <v>162</v>
      </c>
      <c r="D335" s="121">
        <v>4</v>
      </c>
      <c r="E335" s="134"/>
      <c r="F335" s="132"/>
      <c r="G335" s="134"/>
      <c r="H335" s="132"/>
    </row>
    <row r="336" spans="1:8" ht="11.5" x14ac:dyDescent="0.25">
      <c r="A336" s="135" t="s">
        <v>322</v>
      </c>
      <c r="B336" s="132" t="s">
        <v>182</v>
      </c>
      <c r="C336" s="121" t="s">
        <v>162</v>
      </c>
      <c r="D336" s="121">
        <v>4</v>
      </c>
      <c r="E336" s="134"/>
      <c r="F336" s="132"/>
      <c r="G336" s="134"/>
      <c r="H336" s="132"/>
    </row>
    <row r="337" spans="1:8" ht="11.5" x14ac:dyDescent="0.25">
      <c r="A337" s="135" t="s">
        <v>323</v>
      </c>
      <c r="B337" s="132" t="s">
        <v>184</v>
      </c>
      <c r="C337" s="121" t="s">
        <v>162</v>
      </c>
      <c r="D337" s="121">
        <v>4</v>
      </c>
      <c r="E337" s="134"/>
      <c r="F337" s="132"/>
      <c r="G337" s="134"/>
      <c r="H337" s="132"/>
    </row>
    <row r="338" spans="1:8" ht="11.5" x14ac:dyDescent="0.25">
      <c r="A338" s="135"/>
      <c r="B338" s="132" t="s">
        <v>185</v>
      </c>
      <c r="C338" s="121"/>
      <c r="D338" s="121">
        <f>D327</f>
        <v>1</v>
      </c>
      <c r="E338" s="134"/>
      <c r="F338" s="132"/>
      <c r="G338" s="134"/>
      <c r="H338" s="132"/>
    </row>
    <row r="339" spans="1:8" ht="11.5" x14ac:dyDescent="0.25">
      <c r="A339" s="140">
        <v>3.14</v>
      </c>
      <c r="B339" s="131" t="s">
        <v>324</v>
      </c>
      <c r="C339" s="121"/>
      <c r="D339" s="121"/>
      <c r="E339" s="134"/>
      <c r="F339" s="134"/>
      <c r="G339" s="134"/>
      <c r="H339" s="134"/>
    </row>
    <row r="340" spans="1:8" ht="11.5" x14ac:dyDescent="0.25">
      <c r="A340" s="143" t="s">
        <v>325</v>
      </c>
      <c r="B340" s="132" t="s">
        <v>161</v>
      </c>
      <c r="C340" s="121" t="s">
        <v>51</v>
      </c>
      <c r="D340" s="121">
        <v>1</v>
      </c>
      <c r="E340" s="121"/>
      <c r="F340" s="134"/>
      <c r="G340" s="134"/>
      <c r="H340" s="134"/>
    </row>
    <row r="341" spans="1:8" ht="11.5" x14ac:dyDescent="0.25">
      <c r="A341" s="143" t="s">
        <v>326</v>
      </c>
      <c r="B341" s="132" t="s">
        <v>176</v>
      </c>
      <c r="C341" s="121" t="s">
        <v>162</v>
      </c>
      <c r="D341" s="121">
        <v>4</v>
      </c>
      <c r="E341" s="121"/>
      <c r="F341" s="134"/>
      <c r="G341" s="134"/>
      <c r="H341" s="134"/>
    </row>
    <row r="342" spans="1:8" ht="11.5" x14ac:dyDescent="0.25">
      <c r="A342" s="143" t="s">
        <v>327</v>
      </c>
      <c r="B342" s="132" t="s">
        <v>178</v>
      </c>
      <c r="C342" s="121" t="s">
        <v>162</v>
      </c>
      <c r="D342" s="121">
        <v>4</v>
      </c>
      <c r="E342" s="121"/>
      <c r="F342" s="134"/>
      <c r="G342" s="134"/>
      <c r="H342" s="134"/>
    </row>
    <row r="343" spans="1:8" ht="11.5" x14ac:dyDescent="0.25">
      <c r="A343" s="143" t="s">
        <v>328</v>
      </c>
      <c r="B343" s="132" t="s">
        <v>180</v>
      </c>
      <c r="C343" s="121" t="s">
        <v>162</v>
      </c>
      <c r="D343" s="121">
        <v>4</v>
      </c>
      <c r="E343" s="121"/>
      <c r="F343" s="134"/>
      <c r="G343" s="134"/>
      <c r="H343" s="134"/>
    </row>
    <row r="344" spans="1:8" ht="11.5" x14ac:dyDescent="0.25">
      <c r="A344" s="143" t="s">
        <v>329</v>
      </c>
      <c r="B344" s="132" t="s">
        <v>182</v>
      </c>
      <c r="C344" s="121" t="s">
        <v>162</v>
      </c>
      <c r="D344" s="121">
        <v>4</v>
      </c>
      <c r="E344" s="121"/>
      <c r="F344" s="134"/>
      <c r="G344" s="134"/>
      <c r="H344" s="134"/>
    </row>
    <row r="345" spans="1:8" ht="11.5" x14ac:dyDescent="0.25">
      <c r="A345" s="143" t="s">
        <v>330</v>
      </c>
      <c r="B345" s="132" t="s">
        <v>184</v>
      </c>
      <c r="C345" s="121" t="s">
        <v>162</v>
      </c>
      <c r="D345" s="121">
        <v>4</v>
      </c>
      <c r="E345" s="121"/>
      <c r="F345" s="134"/>
      <c r="G345" s="134"/>
      <c r="H345" s="134"/>
    </row>
    <row r="346" spans="1:8" ht="11.5" x14ac:dyDescent="0.25">
      <c r="A346" s="143"/>
      <c r="B346" s="132" t="s">
        <v>185</v>
      </c>
      <c r="C346" s="121"/>
      <c r="D346" s="121">
        <f>D340</f>
        <v>1</v>
      </c>
      <c r="E346" s="134"/>
      <c r="F346" s="134"/>
      <c r="G346" s="134"/>
      <c r="H346" s="134"/>
    </row>
    <row r="347" spans="1:8" ht="11.5" x14ac:dyDescent="0.25">
      <c r="A347" s="135"/>
      <c r="B347" s="132" t="s">
        <v>331</v>
      </c>
      <c r="C347" s="121"/>
      <c r="D347" s="121">
        <f>D346+D338+D325+D312+D299+D286+D269+D256</f>
        <v>14</v>
      </c>
      <c r="E347" s="134"/>
      <c r="F347" s="132"/>
      <c r="G347" s="139"/>
      <c r="H347" s="132"/>
    </row>
    <row r="348" spans="1:8" ht="11.5" x14ac:dyDescent="0.25">
      <c r="A348" s="135"/>
      <c r="B348" s="132" t="s">
        <v>332</v>
      </c>
      <c r="C348" s="121"/>
      <c r="D348" s="121">
        <f>D347+D241</f>
        <v>26</v>
      </c>
      <c r="E348" s="134"/>
      <c r="F348" s="132"/>
      <c r="G348" s="139"/>
      <c r="H348" s="132"/>
    </row>
    <row r="349" spans="1:8" ht="11.5" x14ac:dyDescent="0.25">
      <c r="A349" s="148">
        <v>3.15</v>
      </c>
      <c r="B349" s="131" t="s">
        <v>333</v>
      </c>
      <c r="C349" s="120"/>
      <c r="D349" s="120"/>
      <c r="E349" s="139"/>
      <c r="F349" s="131"/>
      <c r="G349" s="139"/>
      <c r="H349" s="131"/>
    </row>
    <row r="350" spans="1:8" ht="23" x14ac:dyDescent="0.25">
      <c r="A350" s="150" t="s">
        <v>334</v>
      </c>
      <c r="B350" s="141" t="s">
        <v>335</v>
      </c>
      <c r="C350" s="121" t="s">
        <v>162</v>
      </c>
      <c r="D350" s="121">
        <v>1</v>
      </c>
      <c r="E350" s="139"/>
      <c r="F350" s="131"/>
      <c r="G350" s="139"/>
      <c r="H350" s="131"/>
    </row>
    <row r="351" spans="1:8" ht="39" customHeight="1" x14ac:dyDescent="0.25">
      <c r="A351" s="143" t="s">
        <v>336</v>
      </c>
      <c r="B351" s="141" t="s">
        <v>638</v>
      </c>
      <c r="C351" s="121" t="s">
        <v>162</v>
      </c>
      <c r="D351" s="121">
        <v>1</v>
      </c>
      <c r="E351" s="139"/>
      <c r="F351" s="131"/>
      <c r="G351" s="139"/>
      <c r="H351" s="131"/>
    </row>
    <row r="352" spans="1:8" ht="39.75" customHeight="1" x14ac:dyDescent="0.25">
      <c r="A352" s="150" t="s">
        <v>337</v>
      </c>
      <c r="B352" s="141" t="s">
        <v>639</v>
      </c>
      <c r="C352" s="121" t="s">
        <v>162</v>
      </c>
      <c r="D352" s="121">
        <v>1</v>
      </c>
      <c r="E352" s="139"/>
      <c r="F352" s="131"/>
      <c r="G352" s="139"/>
      <c r="H352" s="131"/>
    </row>
    <row r="353" spans="1:8" ht="40.5" customHeight="1" x14ac:dyDescent="0.25">
      <c r="A353" s="143" t="s">
        <v>338</v>
      </c>
      <c r="B353" s="141" t="s">
        <v>640</v>
      </c>
      <c r="C353" s="121" t="s">
        <v>162</v>
      </c>
      <c r="D353" s="121">
        <v>1</v>
      </c>
      <c r="E353" s="139"/>
      <c r="F353" s="131"/>
      <c r="G353" s="139"/>
      <c r="H353" s="131"/>
    </row>
    <row r="354" spans="1:8" ht="23" x14ac:dyDescent="0.25">
      <c r="A354" s="150" t="s">
        <v>339</v>
      </c>
      <c r="B354" s="141" t="s">
        <v>340</v>
      </c>
      <c r="C354" s="121" t="s">
        <v>162</v>
      </c>
      <c r="D354" s="121">
        <v>1</v>
      </c>
      <c r="E354" s="134"/>
      <c r="F354" s="132"/>
      <c r="G354" s="134"/>
      <c r="H354" s="132"/>
    </row>
    <row r="355" spans="1:8" ht="41.25" customHeight="1" x14ac:dyDescent="0.25">
      <c r="A355" s="143" t="s">
        <v>341</v>
      </c>
      <c r="B355" s="141" t="s">
        <v>342</v>
      </c>
      <c r="C355" s="121" t="s">
        <v>162</v>
      </c>
      <c r="D355" s="121">
        <v>1</v>
      </c>
      <c r="E355" s="134"/>
      <c r="F355" s="132"/>
      <c r="G355" s="134"/>
      <c r="H355" s="132"/>
    </row>
    <row r="356" spans="1:8" ht="42" customHeight="1" x14ac:dyDescent="0.25">
      <c r="A356" s="150" t="s">
        <v>343</v>
      </c>
      <c r="B356" s="141" t="s">
        <v>344</v>
      </c>
      <c r="C356" s="121" t="s">
        <v>162</v>
      </c>
      <c r="D356" s="121">
        <v>1</v>
      </c>
      <c r="E356" s="134"/>
      <c r="F356" s="132"/>
      <c r="G356" s="134"/>
      <c r="H356" s="132"/>
    </row>
    <row r="357" spans="1:8" ht="23" x14ac:dyDescent="0.25">
      <c r="A357" s="143" t="s">
        <v>345</v>
      </c>
      <c r="B357" s="141" t="s">
        <v>346</v>
      </c>
      <c r="C357" s="121" t="s">
        <v>162</v>
      </c>
      <c r="D357" s="121">
        <v>1</v>
      </c>
      <c r="E357" s="134"/>
      <c r="F357" s="132"/>
      <c r="G357" s="134"/>
      <c r="H357" s="132"/>
    </row>
    <row r="358" spans="1:8" ht="23" x14ac:dyDescent="0.25">
      <c r="A358" s="150" t="s">
        <v>347</v>
      </c>
      <c r="B358" s="141" t="s">
        <v>348</v>
      </c>
      <c r="C358" s="121" t="s">
        <v>162</v>
      </c>
      <c r="D358" s="121">
        <v>1</v>
      </c>
      <c r="E358" s="134"/>
      <c r="F358" s="132"/>
      <c r="G358" s="134"/>
      <c r="H358" s="132"/>
    </row>
    <row r="359" spans="1:8" ht="23" x14ac:dyDescent="0.25">
      <c r="A359" s="143" t="s">
        <v>349</v>
      </c>
      <c r="B359" s="141" t="s">
        <v>350</v>
      </c>
      <c r="C359" s="121" t="s">
        <v>162</v>
      </c>
      <c r="D359" s="121">
        <v>1</v>
      </c>
      <c r="E359" s="134"/>
      <c r="F359" s="132"/>
      <c r="G359" s="134"/>
      <c r="H359" s="132"/>
    </row>
    <row r="360" spans="1:8" ht="23" x14ac:dyDescent="0.25">
      <c r="A360" s="150" t="s">
        <v>351</v>
      </c>
      <c r="B360" s="141" t="s">
        <v>641</v>
      </c>
      <c r="C360" s="121" t="s">
        <v>162</v>
      </c>
      <c r="D360" s="121">
        <v>1</v>
      </c>
      <c r="E360" s="134"/>
      <c r="F360" s="132"/>
      <c r="G360" s="134"/>
      <c r="H360" s="132"/>
    </row>
    <row r="361" spans="1:8" ht="39.75" customHeight="1" x14ac:dyDescent="0.25">
      <c r="A361" s="143" t="s">
        <v>352</v>
      </c>
      <c r="B361" s="141" t="s">
        <v>642</v>
      </c>
      <c r="C361" s="121" t="s">
        <v>162</v>
      </c>
      <c r="D361" s="121">
        <v>1</v>
      </c>
      <c r="E361" s="134"/>
      <c r="F361" s="132"/>
      <c r="G361" s="134"/>
      <c r="H361" s="132"/>
    </row>
    <row r="362" spans="1:8" ht="41.25" customHeight="1" x14ac:dyDescent="0.25">
      <c r="A362" s="150" t="s">
        <v>353</v>
      </c>
      <c r="B362" s="141" t="s">
        <v>643</v>
      </c>
      <c r="C362" s="121" t="s">
        <v>162</v>
      </c>
      <c r="D362" s="121">
        <v>1</v>
      </c>
      <c r="E362" s="134"/>
      <c r="F362" s="132"/>
      <c r="G362" s="134"/>
      <c r="H362" s="132"/>
    </row>
    <row r="363" spans="1:8" ht="41.25" customHeight="1" x14ac:dyDescent="0.25">
      <c r="A363" s="143" t="s">
        <v>354</v>
      </c>
      <c r="B363" s="141" t="s">
        <v>644</v>
      </c>
      <c r="C363" s="121" t="s">
        <v>162</v>
      </c>
      <c r="D363" s="121">
        <v>1</v>
      </c>
      <c r="E363" s="134"/>
      <c r="F363" s="132"/>
      <c r="G363" s="134"/>
      <c r="H363" s="132"/>
    </row>
    <row r="364" spans="1:8" ht="36" customHeight="1" x14ac:dyDescent="0.25">
      <c r="A364" s="150" t="s">
        <v>355</v>
      </c>
      <c r="B364" s="141" t="s">
        <v>645</v>
      </c>
      <c r="C364" s="121" t="s">
        <v>162</v>
      </c>
      <c r="D364" s="121">
        <v>1</v>
      </c>
      <c r="E364" s="134"/>
      <c r="F364" s="132"/>
      <c r="G364" s="134"/>
      <c r="H364" s="132"/>
    </row>
    <row r="365" spans="1:8" ht="11.5" x14ac:dyDescent="0.25">
      <c r="A365" s="143"/>
      <c r="B365" s="151" t="s">
        <v>356</v>
      </c>
      <c r="C365" s="121"/>
      <c r="D365" s="121"/>
      <c r="E365" s="134"/>
      <c r="F365" s="132"/>
      <c r="G365" s="139"/>
      <c r="H365" s="132"/>
    </row>
    <row r="366" spans="1:8" ht="11.5" x14ac:dyDescent="0.25">
      <c r="A366" s="148">
        <v>3.16</v>
      </c>
      <c r="B366" s="131" t="s">
        <v>156</v>
      </c>
      <c r="C366" s="121" t="s">
        <v>38</v>
      </c>
      <c r="D366" s="121">
        <v>1</v>
      </c>
      <c r="E366" s="139"/>
      <c r="F366" s="131"/>
      <c r="G366" s="139"/>
      <c r="H366" s="131"/>
    </row>
    <row r="367" spans="1:8" ht="11.5" x14ac:dyDescent="0.25">
      <c r="A367" s="131" t="s">
        <v>185</v>
      </c>
      <c r="B367" s="132"/>
      <c r="C367" s="121"/>
      <c r="D367" s="121"/>
      <c r="E367" s="134"/>
      <c r="F367" s="132"/>
      <c r="G367" s="139"/>
      <c r="H367" s="132"/>
    </row>
    <row r="368" spans="1:8" ht="11.5" x14ac:dyDescent="0.25">
      <c r="A368" s="104" t="str">
        <f>A1</f>
        <v>400/132kV MAKINDU Transmission lines- LILO</v>
      </c>
      <c r="B368" s="105"/>
      <c r="C368" s="106"/>
      <c r="D368" s="106"/>
      <c r="E368" s="107"/>
      <c r="F368" s="105"/>
      <c r="G368" s="107"/>
      <c r="H368" s="108"/>
    </row>
    <row r="369" spans="1:11" ht="11.5" x14ac:dyDescent="0.25">
      <c r="A369" s="110" t="s">
        <v>1</v>
      </c>
      <c r="B369" s="111"/>
      <c r="C369" s="112"/>
      <c r="D369" s="112"/>
      <c r="E369" s="113"/>
      <c r="F369" s="111"/>
      <c r="G369" s="113"/>
      <c r="H369" s="114"/>
    </row>
    <row r="370" spans="1:11" ht="11.5" x14ac:dyDescent="0.25">
      <c r="A370" s="110" t="s">
        <v>2</v>
      </c>
      <c r="B370" s="111"/>
      <c r="C370" s="112"/>
      <c r="D370" s="112"/>
      <c r="E370" s="113"/>
      <c r="F370" s="111"/>
      <c r="G370" s="113"/>
      <c r="H370" s="114"/>
    </row>
    <row r="371" spans="1:11" ht="11.5" x14ac:dyDescent="0.25">
      <c r="A371" s="115" t="s">
        <v>3</v>
      </c>
      <c r="B371" s="116"/>
      <c r="C371" s="117"/>
      <c r="D371" s="117"/>
      <c r="E371" s="118"/>
      <c r="F371" s="116"/>
      <c r="G371" s="118"/>
      <c r="H371" s="119"/>
    </row>
    <row r="372" spans="1:11" ht="11.5" x14ac:dyDescent="0.25">
      <c r="A372" s="148" t="s">
        <v>357</v>
      </c>
      <c r="B372" s="131" t="s">
        <v>358</v>
      </c>
      <c r="C372" s="121"/>
      <c r="D372" s="121"/>
      <c r="E372" s="134"/>
      <c r="F372" s="132"/>
      <c r="G372" s="134"/>
      <c r="H372" s="132"/>
    </row>
    <row r="373" spans="1:11" ht="11.5" x14ac:dyDescent="0.25">
      <c r="A373" s="148">
        <v>4.0999999999999996</v>
      </c>
      <c r="B373" s="131" t="s">
        <v>359</v>
      </c>
      <c r="C373" s="120"/>
      <c r="D373" s="120"/>
      <c r="E373" s="139"/>
      <c r="F373" s="131"/>
      <c r="G373" s="139"/>
      <c r="H373" s="131"/>
    </row>
    <row r="374" spans="1:11" ht="11.5" x14ac:dyDescent="0.25">
      <c r="A374" s="132" t="s">
        <v>360</v>
      </c>
      <c r="B374" s="132" t="s">
        <v>361</v>
      </c>
      <c r="C374" s="121" t="s">
        <v>362</v>
      </c>
      <c r="D374" s="121">
        <v>9</v>
      </c>
      <c r="E374" s="134"/>
      <c r="F374" s="132"/>
      <c r="G374" s="134"/>
      <c r="H374" s="132"/>
    </row>
    <row r="375" spans="1:11" ht="11.5" x14ac:dyDescent="0.25">
      <c r="A375" s="132" t="s">
        <v>363</v>
      </c>
      <c r="B375" s="132" t="s">
        <v>364</v>
      </c>
      <c r="C375" s="121" t="s">
        <v>362</v>
      </c>
      <c r="D375" s="121">
        <v>9</v>
      </c>
      <c r="E375" s="134"/>
      <c r="F375" s="132"/>
      <c r="G375" s="134"/>
      <c r="H375" s="132"/>
    </row>
    <row r="376" spans="1:11" ht="11.5" x14ac:dyDescent="0.25">
      <c r="A376" s="132" t="s">
        <v>365</v>
      </c>
      <c r="B376" s="132" t="s">
        <v>366</v>
      </c>
      <c r="C376" s="121" t="s">
        <v>362</v>
      </c>
      <c r="D376" s="121">
        <f>2*3*2*(D241-D181)*0.5+12</f>
        <v>66</v>
      </c>
      <c r="E376" s="134"/>
      <c r="F376" s="132"/>
      <c r="G376" s="134"/>
      <c r="H376" s="132"/>
    </row>
    <row r="377" spans="1:11" ht="11.5" x14ac:dyDescent="0.25">
      <c r="A377" s="132" t="s">
        <v>367</v>
      </c>
      <c r="B377" s="132" t="s">
        <v>368</v>
      </c>
      <c r="C377" s="121" t="s">
        <v>362</v>
      </c>
      <c r="D377" s="121">
        <f>2*3*2*(D241-D181)*0.5</f>
        <v>54</v>
      </c>
      <c r="E377" s="134"/>
      <c r="F377" s="132"/>
      <c r="G377" s="134"/>
      <c r="H377" s="132"/>
    </row>
    <row r="378" spans="1:11" ht="11.5" x14ac:dyDescent="0.25">
      <c r="A378" s="132" t="s">
        <v>369</v>
      </c>
      <c r="B378" s="132" t="s">
        <v>370</v>
      </c>
      <c r="C378" s="121" t="s">
        <v>362</v>
      </c>
      <c r="D378" s="121">
        <f>D211*3+D224*6+D232*6</f>
        <v>39</v>
      </c>
      <c r="E378" s="134"/>
      <c r="F378" s="132"/>
      <c r="G378" s="134"/>
      <c r="H378" s="132"/>
    </row>
    <row r="379" spans="1:11" ht="11.5" x14ac:dyDescent="0.25">
      <c r="A379" s="132"/>
      <c r="B379" s="131" t="s">
        <v>371</v>
      </c>
      <c r="C379" s="121"/>
      <c r="D379" s="121"/>
      <c r="E379" s="134"/>
      <c r="F379" s="132"/>
      <c r="G379" s="139"/>
      <c r="H379" s="132"/>
    </row>
    <row r="380" spans="1:11" ht="11.5" x14ac:dyDescent="0.25">
      <c r="A380" s="148">
        <v>4.2</v>
      </c>
      <c r="B380" s="131" t="s">
        <v>372</v>
      </c>
      <c r="C380" s="120"/>
      <c r="D380" s="120"/>
      <c r="E380" s="134"/>
      <c r="F380" s="131"/>
      <c r="G380" s="134"/>
      <c r="H380" s="131"/>
    </row>
    <row r="381" spans="1:11" ht="23" x14ac:dyDescent="0.25">
      <c r="A381" s="132" t="s">
        <v>373</v>
      </c>
      <c r="B381" s="141" t="s">
        <v>374</v>
      </c>
      <c r="C381" s="121" t="s">
        <v>375</v>
      </c>
      <c r="D381" s="121">
        <v>60</v>
      </c>
      <c r="E381" s="134"/>
      <c r="F381" s="132"/>
      <c r="G381" s="134"/>
      <c r="H381" s="132"/>
      <c r="K381" s="152"/>
    </row>
    <row r="382" spans="1:11" ht="11.5" x14ac:dyDescent="0.25">
      <c r="A382" s="132" t="s">
        <v>376</v>
      </c>
      <c r="B382" s="132" t="s">
        <v>377</v>
      </c>
      <c r="C382" s="121" t="s">
        <v>162</v>
      </c>
      <c r="D382" s="121">
        <f>D241*2*3*7</f>
        <v>504</v>
      </c>
      <c r="E382" s="134"/>
      <c r="F382" s="132"/>
      <c r="G382" s="134"/>
      <c r="H382" s="132"/>
    </row>
    <row r="383" spans="1:11" ht="11.5" x14ac:dyDescent="0.25">
      <c r="A383" s="132"/>
      <c r="B383" s="131" t="s">
        <v>378</v>
      </c>
      <c r="C383" s="121"/>
      <c r="D383" s="121"/>
      <c r="E383" s="134"/>
      <c r="F383" s="132"/>
      <c r="G383" s="139"/>
      <c r="H383" s="132"/>
    </row>
    <row r="384" spans="1:11" ht="11.5" x14ac:dyDescent="0.25">
      <c r="A384" s="148">
        <v>4.3</v>
      </c>
      <c r="B384" s="131" t="s">
        <v>379</v>
      </c>
      <c r="C384" s="120"/>
      <c r="D384" s="120"/>
      <c r="E384" s="134"/>
      <c r="F384" s="131"/>
      <c r="G384" s="134"/>
      <c r="H384" s="131"/>
    </row>
    <row r="385" spans="1:8" ht="11.5" x14ac:dyDescent="0.25">
      <c r="A385" s="132" t="s">
        <v>380</v>
      </c>
      <c r="B385" s="132" t="s">
        <v>381</v>
      </c>
      <c r="C385" s="121" t="s">
        <v>375</v>
      </c>
      <c r="D385" s="121">
        <v>6</v>
      </c>
      <c r="E385" s="134"/>
      <c r="F385" s="132"/>
      <c r="G385" s="134"/>
      <c r="H385" s="132"/>
    </row>
    <row r="386" spans="1:8" ht="11.5" x14ac:dyDescent="0.25">
      <c r="A386" s="132" t="s">
        <v>382</v>
      </c>
      <c r="B386" s="132" t="s">
        <v>383</v>
      </c>
      <c r="C386" s="121" t="s">
        <v>362</v>
      </c>
      <c r="D386" s="121">
        <f>D181</f>
        <v>3</v>
      </c>
      <c r="E386" s="134"/>
      <c r="F386" s="132"/>
      <c r="G386" s="134"/>
      <c r="H386" s="132"/>
    </row>
    <row r="387" spans="1:8" ht="39.75" customHeight="1" x14ac:dyDescent="0.25">
      <c r="A387" s="132" t="s">
        <v>384</v>
      </c>
      <c r="B387" s="141" t="s">
        <v>385</v>
      </c>
      <c r="C387" s="121" t="s">
        <v>362</v>
      </c>
      <c r="D387" s="121">
        <v>2</v>
      </c>
      <c r="E387" s="134"/>
      <c r="F387" s="132"/>
      <c r="G387" s="134"/>
      <c r="H387" s="132"/>
    </row>
    <row r="388" spans="1:8" ht="27.25" customHeight="1" x14ac:dyDescent="0.25">
      <c r="A388" s="132" t="s">
        <v>386</v>
      </c>
      <c r="B388" s="141" t="s">
        <v>387</v>
      </c>
      <c r="C388" s="121" t="s">
        <v>362</v>
      </c>
      <c r="D388" s="121">
        <f>(D241-D181)*2</f>
        <v>18</v>
      </c>
      <c r="E388" s="134"/>
      <c r="F388" s="132"/>
      <c r="G388" s="134"/>
      <c r="H388" s="132"/>
    </row>
    <row r="389" spans="1:8" ht="11.5" x14ac:dyDescent="0.25">
      <c r="A389" s="132" t="s">
        <v>388</v>
      </c>
      <c r="B389" s="132" t="s">
        <v>389</v>
      </c>
      <c r="C389" s="121" t="s">
        <v>362</v>
      </c>
      <c r="D389" s="121">
        <f>D387</f>
        <v>2</v>
      </c>
      <c r="E389" s="134"/>
      <c r="F389" s="132"/>
      <c r="G389" s="134"/>
      <c r="H389" s="132"/>
    </row>
    <row r="390" spans="1:8" ht="11.5" x14ac:dyDescent="0.25">
      <c r="A390" s="132" t="s">
        <v>390</v>
      </c>
      <c r="B390" s="132" t="s">
        <v>391</v>
      </c>
      <c r="C390" s="121" t="s">
        <v>362</v>
      </c>
      <c r="D390" s="121">
        <v>2</v>
      </c>
      <c r="E390" s="134"/>
      <c r="F390" s="132"/>
      <c r="G390" s="134"/>
      <c r="H390" s="132"/>
    </row>
    <row r="391" spans="1:8" ht="11.5" x14ac:dyDescent="0.25">
      <c r="A391" s="132" t="s">
        <v>392</v>
      </c>
      <c r="B391" s="132" t="s">
        <v>393</v>
      </c>
      <c r="C391" s="121" t="s">
        <v>362</v>
      </c>
      <c r="D391" s="121">
        <v>2</v>
      </c>
      <c r="E391" s="134"/>
      <c r="F391" s="132"/>
      <c r="G391" s="134"/>
      <c r="H391" s="132"/>
    </row>
    <row r="392" spans="1:8" ht="11.5" x14ac:dyDescent="0.25">
      <c r="A392" s="132" t="s">
        <v>394</v>
      </c>
      <c r="B392" s="132" t="s">
        <v>395</v>
      </c>
      <c r="C392" s="121" t="s">
        <v>362</v>
      </c>
      <c r="D392" s="121">
        <f>D241*3*2</f>
        <v>72</v>
      </c>
      <c r="E392" s="134"/>
      <c r="F392" s="132"/>
      <c r="G392" s="134"/>
      <c r="H392" s="132"/>
    </row>
    <row r="393" spans="1:8" ht="11.5" x14ac:dyDescent="0.25">
      <c r="A393" s="132"/>
      <c r="B393" s="131" t="s">
        <v>396</v>
      </c>
      <c r="C393" s="121"/>
      <c r="D393" s="121"/>
      <c r="E393" s="134"/>
      <c r="F393" s="132"/>
      <c r="G393" s="139"/>
      <c r="H393" s="132"/>
    </row>
    <row r="394" spans="1:8" ht="11.5" x14ac:dyDescent="0.25">
      <c r="A394" s="148">
        <v>4.4000000000000004</v>
      </c>
      <c r="B394" s="131" t="s">
        <v>397</v>
      </c>
      <c r="C394" s="121"/>
      <c r="D394" s="121"/>
      <c r="E394" s="134"/>
      <c r="F394" s="132"/>
      <c r="G394" s="134"/>
      <c r="H394" s="132"/>
    </row>
    <row r="395" spans="1:8" ht="11.5" x14ac:dyDescent="0.25">
      <c r="A395" s="143" t="s">
        <v>398</v>
      </c>
      <c r="B395" s="132" t="s">
        <v>399</v>
      </c>
      <c r="C395" s="121" t="s">
        <v>375</v>
      </c>
      <c r="D395" s="121">
        <f>1.8*1.1</f>
        <v>1.9800000000000002</v>
      </c>
      <c r="E395" s="134"/>
      <c r="F395" s="132"/>
      <c r="G395" s="134"/>
      <c r="H395" s="132"/>
    </row>
    <row r="396" spans="1:8" ht="11.5" x14ac:dyDescent="0.25">
      <c r="A396" s="143" t="s">
        <v>400</v>
      </c>
      <c r="B396" s="132" t="s">
        <v>383</v>
      </c>
      <c r="C396" s="121" t="s">
        <v>362</v>
      </c>
      <c r="D396" s="121">
        <f>D386</f>
        <v>3</v>
      </c>
      <c r="E396" s="134"/>
      <c r="F396" s="132"/>
      <c r="G396" s="134"/>
      <c r="H396" s="132"/>
    </row>
    <row r="397" spans="1:8" ht="23" x14ac:dyDescent="0.25">
      <c r="A397" s="143" t="s">
        <v>401</v>
      </c>
      <c r="B397" s="141" t="s">
        <v>402</v>
      </c>
      <c r="C397" s="121" t="s">
        <v>362</v>
      </c>
      <c r="D397" s="121">
        <f>D387+D388</f>
        <v>20</v>
      </c>
      <c r="E397" s="134"/>
      <c r="F397" s="132"/>
      <c r="G397" s="134"/>
      <c r="H397" s="132"/>
    </row>
    <row r="398" spans="1:8" ht="11.5" x14ac:dyDescent="0.25">
      <c r="A398" s="143" t="s">
        <v>403</v>
      </c>
      <c r="B398" s="132" t="s">
        <v>395</v>
      </c>
      <c r="C398" s="121" t="s">
        <v>362</v>
      </c>
      <c r="D398" s="121">
        <f>D392</f>
        <v>72</v>
      </c>
      <c r="E398" s="134"/>
      <c r="F398" s="132"/>
      <c r="G398" s="134"/>
      <c r="H398" s="132"/>
    </row>
    <row r="399" spans="1:8" ht="11.5" x14ac:dyDescent="0.25">
      <c r="A399" s="143"/>
      <c r="B399" s="131" t="s">
        <v>404</v>
      </c>
      <c r="C399" s="121"/>
      <c r="D399" s="121"/>
      <c r="E399" s="134"/>
      <c r="F399" s="132"/>
      <c r="G399" s="139"/>
      <c r="H399" s="132"/>
    </row>
    <row r="400" spans="1:8" ht="11.5" x14ac:dyDescent="0.25">
      <c r="A400" s="148">
        <v>4.5</v>
      </c>
      <c r="B400" s="131" t="s">
        <v>156</v>
      </c>
      <c r="C400" s="121" t="s">
        <v>38</v>
      </c>
      <c r="D400" s="121">
        <v>1</v>
      </c>
      <c r="E400" s="139"/>
      <c r="F400" s="131"/>
      <c r="G400" s="153"/>
      <c r="H400" s="131"/>
    </row>
    <row r="401" spans="1:11" ht="11.5" x14ac:dyDescent="0.25">
      <c r="A401" s="131" t="s">
        <v>405</v>
      </c>
      <c r="B401" s="131"/>
      <c r="C401" s="120"/>
      <c r="D401" s="120"/>
      <c r="E401" s="139"/>
      <c r="F401" s="154"/>
      <c r="G401" s="139"/>
      <c r="H401" s="155"/>
    </row>
    <row r="402" spans="1:11" ht="11.5" x14ac:dyDescent="0.25">
      <c r="A402" s="148" t="s">
        <v>406</v>
      </c>
      <c r="B402" s="131" t="s">
        <v>407</v>
      </c>
      <c r="C402" s="121"/>
      <c r="D402" s="121"/>
      <c r="E402" s="134"/>
      <c r="F402" s="132"/>
      <c r="G402" s="134"/>
      <c r="H402" s="132"/>
    </row>
    <row r="403" spans="1:11" ht="11.5" x14ac:dyDescent="0.25">
      <c r="A403" s="148">
        <v>4.5999999999999996</v>
      </c>
      <c r="B403" s="131" t="s">
        <v>408</v>
      </c>
      <c r="C403" s="120"/>
      <c r="D403" s="120"/>
      <c r="E403" s="139"/>
      <c r="F403" s="131"/>
      <c r="G403" s="139"/>
      <c r="H403" s="131"/>
    </row>
    <row r="404" spans="1:11" ht="11.5" x14ac:dyDescent="0.25">
      <c r="A404" s="132" t="s">
        <v>409</v>
      </c>
      <c r="B404" s="132" t="s">
        <v>361</v>
      </c>
      <c r="C404" s="121" t="s">
        <v>362</v>
      </c>
      <c r="D404" s="121">
        <f>D312*2*3</f>
        <v>30</v>
      </c>
      <c r="E404" s="134"/>
      <c r="F404" s="132"/>
      <c r="G404" s="134"/>
      <c r="H404" s="132"/>
    </row>
    <row r="405" spans="1:11" ht="11.5" x14ac:dyDescent="0.25">
      <c r="A405" s="132" t="s">
        <v>410</v>
      </c>
      <c r="B405" s="132" t="s">
        <v>364</v>
      </c>
      <c r="C405" s="121" t="s">
        <v>362</v>
      </c>
      <c r="D405" s="121">
        <f>D256*3</f>
        <v>9</v>
      </c>
      <c r="E405" s="134"/>
      <c r="F405" s="132"/>
      <c r="G405" s="134"/>
      <c r="H405" s="132"/>
    </row>
    <row r="406" spans="1:11" ht="11.5" x14ac:dyDescent="0.25">
      <c r="A406" s="132" t="s">
        <v>411</v>
      </c>
      <c r="B406" s="132" t="s">
        <v>366</v>
      </c>
      <c r="C406" s="121" t="s">
        <v>362</v>
      </c>
      <c r="D406" s="121">
        <f>(D325+D338+D346)*12</f>
        <v>36</v>
      </c>
      <c r="E406" s="134"/>
      <c r="F406" s="132"/>
      <c r="G406" s="134"/>
      <c r="H406" s="132"/>
    </row>
    <row r="407" spans="1:11" ht="11.5" x14ac:dyDescent="0.25">
      <c r="A407" s="132" t="s">
        <v>412</v>
      </c>
      <c r="B407" s="132" t="s">
        <v>368</v>
      </c>
      <c r="C407" s="121" t="s">
        <v>362</v>
      </c>
      <c r="D407" s="121">
        <f>(D269+D286)*6+D299*12</f>
        <v>24</v>
      </c>
      <c r="E407" s="134"/>
      <c r="F407" s="132"/>
      <c r="G407" s="134"/>
      <c r="H407" s="132"/>
    </row>
    <row r="408" spans="1:11" ht="11.5" x14ac:dyDescent="0.25">
      <c r="A408" s="132" t="s">
        <v>413</v>
      </c>
      <c r="B408" s="132" t="s">
        <v>370</v>
      </c>
      <c r="C408" s="121" t="s">
        <v>362</v>
      </c>
      <c r="D408" s="121">
        <f>D286*3+D299*6+D338*3+D346*3</f>
        <v>15</v>
      </c>
      <c r="E408" s="134"/>
      <c r="F408" s="132"/>
      <c r="G408" s="134"/>
      <c r="H408" s="132"/>
    </row>
    <row r="409" spans="1:11" ht="11.5" x14ac:dyDescent="0.25">
      <c r="A409" s="132"/>
      <c r="B409" s="131" t="s">
        <v>371</v>
      </c>
      <c r="C409" s="121"/>
      <c r="D409" s="121"/>
      <c r="E409" s="134"/>
      <c r="F409" s="132"/>
      <c r="G409" s="139"/>
      <c r="H409" s="132"/>
    </row>
    <row r="410" spans="1:11" ht="11.5" x14ac:dyDescent="0.25">
      <c r="A410" s="148">
        <v>4.7</v>
      </c>
      <c r="B410" s="131" t="s">
        <v>414</v>
      </c>
      <c r="C410" s="120"/>
      <c r="D410" s="120"/>
      <c r="E410" s="134"/>
      <c r="F410" s="131"/>
      <c r="G410" s="134"/>
      <c r="H410" s="131"/>
    </row>
    <row r="411" spans="1:11" ht="23" x14ac:dyDescent="0.25">
      <c r="A411" s="132" t="s">
        <v>415</v>
      </c>
      <c r="B411" s="141" t="s">
        <v>416</v>
      </c>
      <c r="C411" s="121" t="s">
        <v>375</v>
      </c>
      <c r="D411" s="121">
        <v>23</v>
      </c>
      <c r="E411" s="134"/>
      <c r="F411" s="132"/>
      <c r="G411" s="134"/>
      <c r="H411" s="132"/>
      <c r="K411" s="152"/>
    </row>
    <row r="412" spans="1:11" ht="11.5" x14ac:dyDescent="0.25">
      <c r="A412" s="132" t="s">
        <v>417</v>
      </c>
      <c r="B412" s="132" t="s">
        <v>418</v>
      </c>
      <c r="C412" s="121" t="s">
        <v>162</v>
      </c>
      <c r="D412" s="121">
        <f>3*3*2*(D256+D269+D286)+(D299+D312+D325++D338+D346)*2*2*3*3</f>
        <v>414</v>
      </c>
      <c r="E412" s="134"/>
      <c r="F412" s="132"/>
      <c r="G412" s="134"/>
      <c r="H412" s="132"/>
    </row>
    <row r="413" spans="1:11" ht="11.5" x14ac:dyDescent="0.25">
      <c r="A413" s="132"/>
      <c r="B413" s="131" t="s">
        <v>378</v>
      </c>
      <c r="C413" s="121"/>
      <c r="D413" s="121"/>
      <c r="E413" s="134"/>
      <c r="F413" s="132"/>
      <c r="G413" s="139"/>
      <c r="H413" s="132"/>
    </row>
    <row r="414" spans="1:11" ht="11.5" x14ac:dyDescent="0.25">
      <c r="A414" s="148">
        <v>4.8</v>
      </c>
      <c r="B414" s="131" t="s">
        <v>419</v>
      </c>
      <c r="C414" s="120"/>
      <c r="D414" s="120"/>
      <c r="E414" s="134"/>
      <c r="F414" s="131"/>
      <c r="G414" s="134"/>
      <c r="H414" s="131"/>
    </row>
    <row r="415" spans="1:11" ht="11.5" x14ac:dyDescent="0.25">
      <c r="A415" s="132" t="s">
        <v>420</v>
      </c>
      <c r="B415" s="132" t="s">
        <v>381</v>
      </c>
      <c r="C415" s="121" t="s">
        <v>375</v>
      </c>
      <c r="D415" s="121">
        <v>8.5</v>
      </c>
      <c r="E415" s="134"/>
      <c r="F415" s="132"/>
      <c r="G415" s="134"/>
      <c r="H415" s="132"/>
    </row>
    <row r="416" spans="1:11" ht="11.5" x14ac:dyDescent="0.25">
      <c r="A416" s="132" t="s">
        <v>421</v>
      </c>
      <c r="B416" s="132" t="s">
        <v>383</v>
      </c>
      <c r="C416" s="121" t="s">
        <v>362</v>
      </c>
      <c r="D416" s="121">
        <f>D256+D312*2</f>
        <v>13</v>
      </c>
      <c r="E416" s="134"/>
      <c r="F416" s="132"/>
      <c r="G416" s="134"/>
      <c r="H416" s="132"/>
    </row>
    <row r="417" spans="1:8" ht="34.5" x14ac:dyDescent="0.25">
      <c r="A417" s="132" t="s">
        <v>422</v>
      </c>
      <c r="B417" s="141" t="s">
        <v>385</v>
      </c>
      <c r="C417" s="121" t="s">
        <v>362</v>
      </c>
      <c r="D417" s="121">
        <v>2</v>
      </c>
      <c r="E417" s="134"/>
      <c r="F417" s="132"/>
      <c r="G417" s="134"/>
      <c r="H417" s="132"/>
    </row>
    <row r="418" spans="1:8" ht="23" x14ac:dyDescent="0.25">
      <c r="A418" s="132" t="s">
        <v>423</v>
      </c>
      <c r="B418" s="141" t="s">
        <v>387</v>
      </c>
      <c r="C418" s="121" t="s">
        <v>362</v>
      </c>
      <c r="D418" s="121">
        <f>(D347-D312-D256)*2*2-D417</f>
        <v>22</v>
      </c>
      <c r="E418" s="134"/>
      <c r="F418" s="132"/>
      <c r="G418" s="134"/>
      <c r="H418" s="132"/>
    </row>
    <row r="419" spans="1:8" ht="11.5" x14ac:dyDescent="0.25">
      <c r="A419" s="132" t="s">
        <v>424</v>
      </c>
      <c r="B419" s="132" t="s">
        <v>389</v>
      </c>
      <c r="C419" s="121" t="s">
        <v>362</v>
      </c>
      <c r="D419" s="121">
        <f>D417</f>
        <v>2</v>
      </c>
      <c r="E419" s="134"/>
      <c r="F419" s="132"/>
      <c r="G419" s="134"/>
      <c r="H419" s="132"/>
    </row>
    <row r="420" spans="1:8" ht="11.5" x14ac:dyDescent="0.25">
      <c r="A420" s="132" t="s">
        <v>425</v>
      </c>
      <c r="B420" s="132" t="s">
        <v>391</v>
      </c>
      <c r="C420" s="121" t="s">
        <v>362</v>
      </c>
      <c r="D420" s="121">
        <v>2</v>
      </c>
      <c r="E420" s="134"/>
      <c r="F420" s="132"/>
      <c r="G420" s="134"/>
      <c r="H420" s="132"/>
    </row>
    <row r="421" spans="1:8" ht="11.5" x14ac:dyDescent="0.25">
      <c r="A421" s="132" t="s">
        <v>426</v>
      </c>
      <c r="B421" s="132" t="s">
        <v>393</v>
      </c>
      <c r="C421" s="121" t="s">
        <v>362</v>
      </c>
      <c r="D421" s="121">
        <v>2</v>
      </c>
      <c r="E421" s="134"/>
      <c r="F421" s="132"/>
      <c r="G421" s="134"/>
      <c r="H421" s="132"/>
    </row>
    <row r="422" spans="1:8" ht="11.5" x14ac:dyDescent="0.25">
      <c r="A422" s="132" t="s">
        <v>427</v>
      </c>
      <c r="B422" s="132" t="s">
        <v>395</v>
      </c>
      <c r="C422" s="121" t="s">
        <v>362</v>
      </c>
      <c r="D422" s="121">
        <f>(D256+D269+D286)*2*2+(D299+D312+D325+D338+D346)*2*2*2</f>
        <v>92</v>
      </c>
      <c r="E422" s="134"/>
      <c r="F422" s="132"/>
      <c r="G422" s="134"/>
      <c r="H422" s="132"/>
    </row>
    <row r="423" spans="1:8" ht="11.5" x14ac:dyDescent="0.25">
      <c r="A423" s="132"/>
      <c r="B423" s="131" t="s">
        <v>396</v>
      </c>
      <c r="C423" s="121"/>
      <c r="D423" s="121"/>
      <c r="E423" s="134"/>
      <c r="F423" s="132"/>
      <c r="G423" s="139"/>
      <c r="H423" s="132"/>
    </row>
    <row r="424" spans="1:8" ht="11.5" x14ac:dyDescent="0.25">
      <c r="A424" s="148">
        <v>4.9000000000000004</v>
      </c>
      <c r="B424" s="131" t="s">
        <v>428</v>
      </c>
      <c r="C424" s="121"/>
      <c r="D424" s="121"/>
      <c r="E424" s="134"/>
      <c r="F424" s="132"/>
      <c r="G424" s="134"/>
      <c r="H424" s="132"/>
    </row>
    <row r="425" spans="1:8" ht="11.5" x14ac:dyDescent="0.25">
      <c r="A425" s="143" t="s">
        <v>429</v>
      </c>
      <c r="B425" s="132" t="s">
        <v>399</v>
      </c>
      <c r="C425" s="121" t="s">
        <v>375</v>
      </c>
      <c r="D425" s="121">
        <v>0</v>
      </c>
      <c r="E425" s="134"/>
      <c r="F425" s="132"/>
      <c r="G425" s="134"/>
      <c r="H425" s="132"/>
    </row>
    <row r="426" spans="1:8" ht="11.5" x14ac:dyDescent="0.25">
      <c r="A426" s="143" t="s">
        <v>430</v>
      </c>
      <c r="B426" s="132" t="s">
        <v>383</v>
      </c>
      <c r="C426" s="121" t="s">
        <v>362</v>
      </c>
      <c r="D426" s="121">
        <v>0</v>
      </c>
      <c r="E426" s="134"/>
      <c r="F426" s="132"/>
      <c r="G426" s="134"/>
      <c r="H426" s="132"/>
    </row>
    <row r="427" spans="1:8" ht="23" x14ac:dyDescent="0.25">
      <c r="A427" s="143" t="s">
        <v>431</v>
      </c>
      <c r="B427" s="141" t="s">
        <v>402</v>
      </c>
      <c r="C427" s="121" t="s">
        <v>362</v>
      </c>
      <c r="D427" s="121">
        <v>2</v>
      </c>
      <c r="E427" s="134"/>
      <c r="F427" s="132"/>
      <c r="G427" s="134"/>
      <c r="H427" s="132"/>
    </row>
    <row r="428" spans="1:8" ht="11.5" x14ac:dyDescent="0.25">
      <c r="A428" s="143" t="s">
        <v>432</v>
      </c>
      <c r="B428" s="132" t="s">
        <v>395</v>
      </c>
      <c r="C428" s="121" t="s">
        <v>362</v>
      </c>
      <c r="D428" s="121">
        <v>0</v>
      </c>
      <c r="E428" s="134"/>
      <c r="F428" s="132"/>
      <c r="G428" s="134"/>
      <c r="H428" s="132"/>
    </row>
    <row r="429" spans="1:8" ht="11.5" x14ac:dyDescent="0.25">
      <c r="A429" s="143"/>
      <c r="B429" s="131" t="s">
        <v>404</v>
      </c>
      <c r="C429" s="121"/>
      <c r="D429" s="121"/>
      <c r="E429" s="134"/>
      <c r="F429" s="132"/>
      <c r="G429" s="139"/>
      <c r="H429" s="132"/>
    </row>
    <row r="430" spans="1:8" ht="11.5" x14ac:dyDescent="0.25">
      <c r="A430" s="156">
        <v>4.0999999999999996</v>
      </c>
      <c r="B430" s="131" t="s">
        <v>156</v>
      </c>
      <c r="C430" s="121" t="s">
        <v>38</v>
      </c>
      <c r="D430" s="121">
        <v>1</v>
      </c>
      <c r="E430" s="139"/>
      <c r="F430" s="131"/>
      <c r="G430" s="153"/>
      <c r="H430" s="131"/>
    </row>
    <row r="431" spans="1:8" ht="11.5" x14ac:dyDescent="0.25">
      <c r="A431" s="131" t="s">
        <v>433</v>
      </c>
      <c r="B431" s="131"/>
      <c r="C431" s="120"/>
      <c r="D431" s="120"/>
      <c r="E431" s="139"/>
      <c r="F431" s="154"/>
      <c r="G431" s="139"/>
      <c r="H431" s="155"/>
    </row>
    <row r="432" spans="1:8" ht="11.5" x14ac:dyDescent="0.25">
      <c r="A432" s="131" t="s">
        <v>434</v>
      </c>
      <c r="B432" s="131"/>
      <c r="C432" s="120"/>
      <c r="D432" s="120"/>
      <c r="E432" s="139"/>
      <c r="F432" s="154"/>
      <c r="G432" s="139"/>
      <c r="H432" s="155"/>
    </row>
    <row r="433" spans="1:8" ht="11.5" x14ac:dyDescent="0.25">
      <c r="A433" s="148">
        <v>5</v>
      </c>
      <c r="B433" s="131" t="s">
        <v>31</v>
      </c>
      <c r="C433" s="120"/>
      <c r="D433" s="120"/>
      <c r="E433" s="139"/>
      <c r="F433" s="131"/>
      <c r="G433" s="157"/>
      <c r="H433" s="131"/>
    </row>
    <row r="434" spans="1:8" ht="11.5" x14ac:dyDescent="0.25">
      <c r="A434" s="136">
        <v>5.0999999999999996</v>
      </c>
      <c r="B434" s="132" t="s">
        <v>435</v>
      </c>
      <c r="C434" s="121" t="s">
        <v>436</v>
      </c>
      <c r="D434" s="121">
        <f>D348</f>
        <v>26</v>
      </c>
      <c r="E434" s="134"/>
      <c r="F434" s="131"/>
      <c r="G434" s="134"/>
      <c r="H434" s="131"/>
    </row>
    <row r="435" spans="1:8" ht="11.5" x14ac:dyDescent="0.25">
      <c r="A435" s="136">
        <v>5.2</v>
      </c>
      <c r="B435" s="132" t="s">
        <v>437</v>
      </c>
      <c r="C435" s="121" t="s">
        <v>436</v>
      </c>
      <c r="D435" s="121">
        <v>19</v>
      </c>
      <c r="E435" s="134"/>
      <c r="F435" s="132"/>
      <c r="G435" s="134"/>
      <c r="H435" s="132"/>
    </row>
    <row r="436" spans="1:8" ht="11.5" x14ac:dyDescent="0.25">
      <c r="A436" s="136">
        <v>5.3</v>
      </c>
      <c r="B436" s="132" t="s">
        <v>438</v>
      </c>
      <c r="C436" s="121" t="s">
        <v>436</v>
      </c>
      <c r="D436" s="121">
        <v>3</v>
      </c>
      <c r="E436" s="134"/>
      <c r="F436" s="132"/>
      <c r="G436" s="134"/>
      <c r="H436" s="132"/>
    </row>
    <row r="437" spans="1:8" ht="11.5" x14ac:dyDescent="0.25">
      <c r="A437" s="136">
        <v>5.4</v>
      </c>
      <c r="B437" s="132" t="s">
        <v>439</v>
      </c>
      <c r="C437" s="121" t="s">
        <v>436</v>
      </c>
      <c r="D437" s="121">
        <v>2</v>
      </c>
      <c r="E437" s="134"/>
      <c r="F437" s="132"/>
      <c r="G437" s="134"/>
      <c r="H437" s="132"/>
    </row>
    <row r="438" spans="1:8" ht="11.5" x14ac:dyDescent="0.25">
      <c r="A438" s="136">
        <v>5.5</v>
      </c>
      <c r="B438" s="132" t="s">
        <v>440</v>
      </c>
      <c r="C438" s="121" t="s">
        <v>436</v>
      </c>
      <c r="D438" s="121">
        <v>3</v>
      </c>
      <c r="E438" s="134"/>
      <c r="F438" s="132"/>
      <c r="G438" s="134"/>
      <c r="H438" s="132"/>
    </row>
    <row r="439" spans="1:8" ht="11.5" x14ac:dyDescent="0.25">
      <c r="A439" s="136">
        <v>5.6</v>
      </c>
      <c r="B439" s="132" t="s">
        <v>156</v>
      </c>
      <c r="C439" s="121" t="s">
        <v>38</v>
      </c>
      <c r="D439" s="121">
        <v>1</v>
      </c>
      <c r="E439" s="134"/>
      <c r="F439" s="132"/>
      <c r="G439" s="134"/>
      <c r="H439" s="132"/>
    </row>
    <row r="440" spans="1:8" ht="11.5" x14ac:dyDescent="0.25">
      <c r="A440" s="131" t="s">
        <v>441</v>
      </c>
      <c r="B440" s="132"/>
      <c r="C440" s="121"/>
      <c r="D440" s="121"/>
      <c r="E440" s="134"/>
      <c r="F440" s="132"/>
      <c r="G440" s="139"/>
      <c r="H440" s="132"/>
    </row>
    <row r="441" spans="1:8" ht="11.5" x14ac:dyDescent="0.25">
      <c r="A441" s="148">
        <v>6</v>
      </c>
      <c r="B441" s="131" t="s">
        <v>32</v>
      </c>
      <c r="C441" s="120"/>
      <c r="D441" s="120"/>
      <c r="E441" s="139"/>
      <c r="F441" s="131"/>
      <c r="G441" s="139"/>
      <c r="H441" s="131"/>
    </row>
    <row r="442" spans="1:8" ht="11.5" x14ac:dyDescent="0.25">
      <c r="A442" s="136">
        <v>6.1</v>
      </c>
      <c r="B442" s="132" t="s">
        <v>442</v>
      </c>
      <c r="C442" s="121" t="s">
        <v>51</v>
      </c>
      <c r="D442" s="121">
        <v>3</v>
      </c>
      <c r="E442" s="139"/>
      <c r="F442" s="131"/>
      <c r="G442" s="139"/>
      <c r="H442" s="131"/>
    </row>
    <row r="443" spans="1:8" ht="27.25" customHeight="1" x14ac:dyDescent="0.25">
      <c r="A443" s="136">
        <v>6.2</v>
      </c>
      <c r="B443" s="141" t="s">
        <v>443</v>
      </c>
      <c r="C443" s="121" t="s">
        <v>51</v>
      </c>
      <c r="D443" s="121">
        <v>10</v>
      </c>
      <c r="E443" s="139"/>
      <c r="F443" s="131"/>
      <c r="G443" s="139"/>
      <c r="H443" s="131"/>
    </row>
    <row r="444" spans="1:8" ht="11.5" x14ac:dyDescent="0.25">
      <c r="A444" s="136">
        <v>6.3</v>
      </c>
      <c r="B444" s="132" t="s">
        <v>444</v>
      </c>
      <c r="C444" s="121" t="s">
        <v>51</v>
      </c>
      <c r="D444" s="121">
        <v>10</v>
      </c>
      <c r="E444" s="139"/>
      <c r="F444" s="131"/>
      <c r="G444" s="139"/>
      <c r="H444" s="131"/>
    </row>
    <row r="445" spans="1:8" ht="11.5" x14ac:dyDescent="0.25">
      <c r="A445" s="136">
        <v>6.4</v>
      </c>
      <c r="B445" s="132" t="s">
        <v>445</v>
      </c>
      <c r="C445" s="121" t="s">
        <v>51</v>
      </c>
      <c r="D445" s="121">
        <v>10</v>
      </c>
      <c r="E445" s="139"/>
      <c r="F445" s="131"/>
      <c r="G445" s="139"/>
      <c r="H445" s="131"/>
    </row>
    <row r="446" spans="1:8" ht="23" x14ac:dyDescent="0.25">
      <c r="A446" s="136">
        <v>6.5</v>
      </c>
      <c r="B446" s="141" t="s">
        <v>446</v>
      </c>
      <c r="C446" s="121" t="s">
        <v>447</v>
      </c>
      <c r="D446" s="121">
        <v>1000</v>
      </c>
      <c r="E446" s="139"/>
      <c r="F446" s="131"/>
      <c r="G446" s="139"/>
      <c r="H446" s="131"/>
    </row>
    <row r="447" spans="1:8" ht="11.5" x14ac:dyDescent="0.25">
      <c r="A447" s="136">
        <v>6.6</v>
      </c>
      <c r="B447" s="132" t="s">
        <v>448</v>
      </c>
      <c r="C447" s="121" t="s">
        <v>447</v>
      </c>
      <c r="D447" s="121">
        <v>1000</v>
      </c>
      <c r="E447" s="139"/>
      <c r="F447" s="131"/>
      <c r="G447" s="139"/>
      <c r="H447" s="131"/>
    </row>
    <row r="448" spans="1:8" ht="11.5" x14ac:dyDescent="0.25">
      <c r="A448" s="136">
        <v>6.7</v>
      </c>
      <c r="B448" s="132" t="s">
        <v>449</v>
      </c>
      <c r="C448" s="121" t="s">
        <v>447</v>
      </c>
      <c r="D448" s="121">
        <v>1000</v>
      </c>
      <c r="E448" s="139"/>
      <c r="F448" s="131"/>
      <c r="G448" s="139"/>
      <c r="H448" s="131"/>
    </row>
    <row r="449" spans="1:8" ht="11.5" x14ac:dyDescent="0.25">
      <c r="A449" s="136">
        <v>6.8</v>
      </c>
      <c r="B449" s="141" t="s">
        <v>450</v>
      </c>
      <c r="C449" s="142" t="s">
        <v>451</v>
      </c>
      <c r="D449" s="121">
        <v>100</v>
      </c>
      <c r="E449" s="139"/>
      <c r="F449" s="131"/>
      <c r="G449" s="139"/>
      <c r="H449" s="131"/>
    </row>
    <row r="450" spans="1:8" ht="23" x14ac:dyDescent="0.25">
      <c r="A450" s="136">
        <v>6.9</v>
      </c>
      <c r="B450" s="141" t="s">
        <v>452</v>
      </c>
      <c r="C450" s="121" t="s">
        <v>453</v>
      </c>
      <c r="D450" s="121">
        <v>50</v>
      </c>
      <c r="E450" s="139"/>
      <c r="F450" s="131"/>
      <c r="G450" s="139"/>
      <c r="H450" s="131"/>
    </row>
    <row r="451" spans="1:8" ht="27.75" customHeight="1" x14ac:dyDescent="0.25">
      <c r="A451" s="158">
        <v>6.1</v>
      </c>
      <c r="B451" s="141" t="s">
        <v>454</v>
      </c>
      <c r="C451" s="121" t="s">
        <v>455</v>
      </c>
      <c r="D451" s="121">
        <v>1</v>
      </c>
      <c r="E451" s="139"/>
      <c r="F451" s="131"/>
      <c r="G451" s="139"/>
      <c r="H451" s="131"/>
    </row>
    <row r="452" spans="1:8" ht="23" x14ac:dyDescent="0.25">
      <c r="A452" s="136">
        <v>6.11</v>
      </c>
      <c r="B452" s="141" t="s">
        <v>456</v>
      </c>
      <c r="C452" s="121" t="s">
        <v>447</v>
      </c>
      <c r="D452" s="121">
        <v>200</v>
      </c>
      <c r="E452" s="139"/>
      <c r="F452" s="131"/>
      <c r="G452" s="139"/>
      <c r="H452" s="131"/>
    </row>
    <row r="453" spans="1:8" ht="18.75" customHeight="1" x14ac:dyDescent="0.25">
      <c r="A453" s="136">
        <v>6.12</v>
      </c>
      <c r="B453" s="132" t="s">
        <v>156</v>
      </c>
      <c r="C453" s="121" t="s">
        <v>38</v>
      </c>
      <c r="D453" s="121">
        <v>1</v>
      </c>
      <c r="E453" s="139"/>
      <c r="F453" s="131"/>
      <c r="G453" s="139"/>
      <c r="H453" s="131"/>
    </row>
    <row r="454" spans="1:8" ht="11.5" x14ac:dyDescent="0.25">
      <c r="A454" s="131" t="s">
        <v>457</v>
      </c>
      <c r="B454" s="132"/>
      <c r="C454" s="121"/>
      <c r="D454" s="121"/>
      <c r="E454" s="134"/>
      <c r="F454" s="132"/>
      <c r="G454" s="134"/>
      <c r="H454" s="132"/>
    </row>
    <row r="455" spans="1:8" ht="11.5" x14ac:dyDescent="0.25">
      <c r="A455" s="148">
        <v>7</v>
      </c>
      <c r="B455" s="131" t="s">
        <v>33</v>
      </c>
      <c r="C455" s="120"/>
      <c r="D455" s="120"/>
      <c r="E455" s="139"/>
      <c r="F455" s="131"/>
      <c r="G455" s="139"/>
      <c r="H455" s="131"/>
    </row>
    <row r="456" spans="1:8" ht="11.5" x14ac:dyDescent="0.25">
      <c r="A456" s="148">
        <v>7.1</v>
      </c>
      <c r="B456" s="131" t="s">
        <v>458</v>
      </c>
      <c r="C456" s="120"/>
      <c r="D456" s="120"/>
      <c r="E456" s="139"/>
      <c r="F456" s="131"/>
      <c r="G456" s="139"/>
      <c r="H456" s="131"/>
    </row>
    <row r="457" spans="1:8" ht="11.5" x14ac:dyDescent="0.25">
      <c r="A457" s="132" t="s">
        <v>459</v>
      </c>
      <c r="B457" s="132" t="s">
        <v>460</v>
      </c>
      <c r="C457" s="121" t="s">
        <v>162</v>
      </c>
      <c r="D457" s="121">
        <v>2</v>
      </c>
      <c r="E457" s="134"/>
      <c r="F457" s="132"/>
      <c r="G457" s="134"/>
      <c r="H457" s="132"/>
    </row>
    <row r="458" spans="1:8" ht="11.5" x14ac:dyDescent="0.25">
      <c r="A458" s="132" t="s">
        <v>461</v>
      </c>
      <c r="B458" s="132" t="s">
        <v>462</v>
      </c>
      <c r="C458" s="121" t="s">
        <v>162</v>
      </c>
      <c r="D458" s="121">
        <v>1</v>
      </c>
      <c r="E458" s="134"/>
      <c r="F458" s="132"/>
      <c r="G458" s="134"/>
      <c r="H458" s="132"/>
    </row>
    <row r="459" spans="1:8" ht="11.5" x14ac:dyDescent="0.25">
      <c r="A459" s="132" t="s">
        <v>463</v>
      </c>
      <c r="B459" s="132" t="s">
        <v>464</v>
      </c>
      <c r="C459" s="121" t="s">
        <v>162</v>
      </c>
      <c r="D459" s="121">
        <v>1</v>
      </c>
      <c r="E459" s="134"/>
      <c r="F459" s="132"/>
      <c r="G459" s="134"/>
      <c r="H459" s="132"/>
    </row>
    <row r="460" spans="1:8" ht="11.5" x14ac:dyDescent="0.25">
      <c r="A460" s="132" t="s">
        <v>465</v>
      </c>
      <c r="B460" s="132" t="s">
        <v>466</v>
      </c>
      <c r="C460" s="121" t="s">
        <v>162</v>
      </c>
      <c r="D460" s="121">
        <v>1</v>
      </c>
      <c r="E460" s="134"/>
      <c r="F460" s="132"/>
      <c r="G460" s="134"/>
      <c r="H460" s="132"/>
    </row>
    <row r="461" spans="1:8" ht="11.5" x14ac:dyDescent="0.25">
      <c r="A461" s="148">
        <v>7.2</v>
      </c>
      <c r="B461" s="131" t="s">
        <v>372</v>
      </c>
      <c r="C461" s="121"/>
      <c r="D461" s="121"/>
      <c r="E461" s="139"/>
      <c r="F461" s="131"/>
      <c r="G461" s="139"/>
      <c r="H461" s="131"/>
    </row>
    <row r="462" spans="1:8" ht="11.5" x14ac:dyDescent="0.25">
      <c r="A462" s="135" t="s">
        <v>467</v>
      </c>
      <c r="B462" s="132" t="s">
        <v>468</v>
      </c>
      <c r="C462" s="121" t="s">
        <v>375</v>
      </c>
      <c r="D462" s="121">
        <v>2</v>
      </c>
      <c r="E462" s="134"/>
      <c r="F462" s="131"/>
      <c r="G462" s="134"/>
      <c r="H462" s="131"/>
    </row>
    <row r="463" spans="1:8" ht="11.5" x14ac:dyDescent="0.25">
      <c r="A463" s="135" t="s">
        <v>469</v>
      </c>
      <c r="B463" s="132" t="s">
        <v>470</v>
      </c>
      <c r="C463" s="121" t="s">
        <v>375</v>
      </c>
      <c r="D463" s="121">
        <v>3</v>
      </c>
      <c r="E463" s="134"/>
      <c r="F463" s="131"/>
      <c r="G463" s="134"/>
      <c r="H463" s="131"/>
    </row>
    <row r="464" spans="1:8" ht="13" customHeight="1" x14ac:dyDescent="0.25">
      <c r="A464" s="148" t="s">
        <v>471</v>
      </c>
      <c r="B464" s="131" t="s">
        <v>472</v>
      </c>
      <c r="C464" s="120"/>
      <c r="D464" s="120"/>
      <c r="E464" s="139"/>
      <c r="F464" s="131"/>
      <c r="G464" s="139"/>
      <c r="H464" s="131"/>
    </row>
    <row r="465" spans="1:8" ht="13" customHeight="1" x14ac:dyDescent="0.25">
      <c r="A465" s="132" t="s">
        <v>473</v>
      </c>
      <c r="B465" s="132" t="s">
        <v>474</v>
      </c>
      <c r="C465" s="121" t="s">
        <v>362</v>
      </c>
      <c r="D465" s="121">
        <v>6</v>
      </c>
      <c r="E465" s="134"/>
      <c r="F465" s="132"/>
      <c r="G465" s="134"/>
      <c r="H465" s="132"/>
    </row>
    <row r="466" spans="1:8" ht="12" customHeight="1" x14ac:dyDescent="0.25">
      <c r="A466" s="132" t="s">
        <v>475</v>
      </c>
      <c r="B466" s="132" t="s">
        <v>476</v>
      </c>
      <c r="C466" s="121" t="s">
        <v>362</v>
      </c>
      <c r="D466" s="121">
        <v>6</v>
      </c>
      <c r="E466" s="134"/>
      <c r="F466" s="132"/>
      <c r="G466" s="134"/>
      <c r="H466" s="132"/>
    </row>
    <row r="467" spans="1:8" ht="15" customHeight="1" x14ac:dyDescent="0.25">
      <c r="A467" s="132" t="s">
        <v>477</v>
      </c>
      <c r="B467" s="132" t="s">
        <v>478</v>
      </c>
      <c r="C467" s="121" t="s">
        <v>362</v>
      </c>
      <c r="D467" s="121">
        <v>12</v>
      </c>
      <c r="E467" s="134"/>
      <c r="F467" s="132"/>
      <c r="G467" s="134"/>
      <c r="H467" s="132"/>
    </row>
    <row r="468" spans="1:8" ht="11.5" x14ac:dyDescent="0.25">
      <c r="A468" s="143" t="s">
        <v>479</v>
      </c>
      <c r="B468" s="132" t="s">
        <v>480</v>
      </c>
      <c r="C468" s="121"/>
      <c r="D468" s="121">
        <v>12</v>
      </c>
      <c r="E468" s="134"/>
      <c r="F468" s="132"/>
      <c r="G468" s="134"/>
      <c r="H468" s="132"/>
    </row>
    <row r="469" spans="1:8" ht="11.5" x14ac:dyDescent="0.25">
      <c r="A469" s="132" t="s">
        <v>481</v>
      </c>
      <c r="B469" s="132" t="s">
        <v>482</v>
      </c>
      <c r="C469" s="121" t="s">
        <v>483</v>
      </c>
      <c r="D469" s="121">
        <v>100</v>
      </c>
      <c r="E469" s="134"/>
      <c r="F469" s="132"/>
      <c r="G469" s="134"/>
      <c r="H469" s="132"/>
    </row>
    <row r="470" spans="1:8" ht="23" x14ac:dyDescent="0.25">
      <c r="A470" s="132" t="s">
        <v>484</v>
      </c>
      <c r="B470" s="141" t="s">
        <v>485</v>
      </c>
      <c r="C470" s="121" t="s">
        <v>483</v>
      </c>
      <c r="D470" s="121">
        <v>50</v>
      </c>
      <c r="E470" s="134"/>
      <c r="F470" s="132"/>
      <c r="G470" s="134"/>
      <c r="H470" s="132"/>
    </row>
    <row r="471" spans="1:8" ht="12" customHeight="1" x14ac:dyDescent="0.25">
      <c r="A471" s="148" t="s">
        <v>486</v>
      </c>
      <c r="B471" s="131" t="s">
        <v>487</v>
      </c>
      <c r="C471" s="120"/>
      <c r="D471" s="120"/>
      <c r="E471" s="139"/>
      <c r="F471" s="131"/>
      <c r="G471" s="139"/>
      <c r="H471" s="131"/>
    </row>
    <row r="472" spans="1:8" ht="11.25" customHeight="1" x14ac:dyDescent="0.25">
      <c r="A472" s="132" t="s">
        <v>473</v>
      </c>
      <c r="B472" s="132" t="s">
        <v>474</v>
      </c>
      <c r="C472" s="121" t="s">
        <v>362</v>
      </c>
      <c r="D472" s="121">
        <v>6</v>
      </c>
      <c r="E472" s="134"/>
      <c r="F472" s="132"/>
      <c r="G472" s="134"/>
      <c r="H472" s="132"/>
    </row>
    <row r="473" spans="1:8" ht="11.25" customHeight="1" x14ac:dyDescent="0.25">
      <c r="A473" s="132" t="s">
        <v>475</v>
      </c>
      <c r="B473" s="132" t="s">
        <v>476</v>
      </c>
      <c r="C473" s="121" t="s">
        <v>362</v>
      </c>
      <c r="D473" s="121">
        <v>6</v>
      </c>
      <c r="E473" s="134"/>
      <c r="F473" s="132"/>
      <c r="G473" s="134"/>
      <c r="H473" s="132"/>
    </row>
    <row r="474" spans="1:8" ht="10.5" customHeight="1" x14ac:dyDescent="0.25">
      <c r="A474" s="132" t="s">
        <v>477</v>
      </c>
      <c r="B474" s="132" t="s">
        <v>478</v>
      </c>
      <c r="C474" s="121" t="s">
        <v>362</v>
      </c>
      <c r="D474" s="121">
        <v>12</v>
      </c>
      <c r="E474" s="134"/>
      <c r="F474" s="132"/>
      <c r="G474" s="134"/>
      <c r="H474" s="132"/>
    </row>
    <row r="475" spans="1:8" ht="11.5" x14ac:dyDescent="0.25">
      <c r="A475" s="143" t="s">
        <v>479</v>
      </c>
      <c r="B475" s="132" t="s">
        <v>480</v>
      </c>
      <c r="C475" s="121"/>
      <c r="D475" s="121">
        <v>12</v>
      </c>
      <c r="E475" s="134"/>
      <c r="F475" s="132"/>
      <c r="G475" s="134"/>
      <c r="H475" s="132"/>
    </row>
    <row r="476" spans="1:8" ht="11.5" x14ac:dyDescent="0.25">
      <c r="A476" s="132" t="s">
        <v>481</v>
      </c>
      <c r="B476" s="132" t="s">
        <v>482</v>
      </c>
      <c r="C476" s="121" t="s">
        <v>483</v>
      </c>
      <c r="D476" s="121">
        <v>100</v>
      </c>
      <c r="E476" s="134"/>
      <c r="F476" s="132"/>
      <c r="G476" s="134"/>
      <c r="H476" s="132"/>
    </row>
    <row r="477" spans="1:8" ht="23" x14ac:dyDescent="0.25">
      <c r="A477" s="132" t="s">
        <v>484</v>
      </c>
      <c r="B477" s="141" t="s">
        <v>485</v>
      </c>
      <c r="C477" s="121" t="s">
        <v>483</v>
      </c>
      <c r="D477" s="121">
        <v>50</v>
      </c>
      <c r="E477" s="134"/>
      <c r="F477" s="132"/>
      <c r="G477" s="134"/>
      <c r="H477" s="132"/>
    </row>
    <row r="478" spans="1:8" ht="11.5" x14ac:dyDescent="0.25">
      <c r="A478" s="104" t="str">
        <f>A1</f>
        <v>400/132kV MAKINDU Transmission lines- LILO</v>
      </c>
      <c r="B478" s="105"/>
      <c r="C478" s="106"/>
      <c r="D478" s="106"/>
      <c r="E478" s="107"/>
      <c r="F478" s="105"/>
      <c r="G478" s="107"/>
      <c r="H478" s="108"/>
    </row>
    <row r="479" spans="1:8" ht="11.5" x14ac:dyDescent="0.25">
      <c r="A479" s="110" t="s">
        <v>1</v>
      </c>
      <c r="B479" s="111"/>
      <c r="C479" s="112"/>
      <c r="D479" s="112"/>
      <c r="E479" s="113"/>
      <c r="F479" s="111"/>
      <c r="G479" s="113"/>
      <c r="H479" s="114"/>
    </row>
    <row r="480" spans="1:8" ht="11.5" x14ac:dyDescent="0.25">
      <c r="A480" s="110" t="s">
        <v>2</v>
      </c>
      <c r="B480" s="111"/>
      <c r="C480" s="112"/>
      <c r="D480" s="112"/>
      <c r="E480" s="113"/>
      <c r="F480" s="111"/>
      <c r="G480" s="113"/>
      <c r="H480" s="114"/>
    </row>
    <row r="481" spans="1:8" ht="11.5" x14ac:dyDescent="0.25">
      <c r="A481" s="115" t="s">
        <v>3</v>
      </c>
      <c r="B481" s="116"/>
      <c r="C481" s="117"/>
      <c r="D481" s="117"/>
      <c r="E481" s="118"/>
      <c r="F481" s="116"/>
      <c r="G481" s="118"/>
      <c r="H481" s="119"/>
    </row>
    <row r="482" spans="1:8" ht="11.5" x14ac:dyDescent="0.25">
      <c r="A482" s="148" t="s">
        <v>488</v>
      </c>
      <c r="B482" s="131" t="s">
        <v>489</v>
      </c>
      <c r="C482" s="120"/>
      <c r="D482" s="120"/>
      <c r="E482" s="139"/>
      <c r="F482" s="131"/>
      <c r="G482" s="134"/>
      <c r="H482" s="131"/>
    </row>
    <row r="483" spans="1:8" ht="11.5" x14ac:dyDescent="0.25">
      <c r="A483" s="132" t="s">
        <v>490</v>
      </c>
      <c r="B483" s="132" t="s">
        <v>491</v>
      </c>
      <c r="C483" s="121" t="s">
        <v>375</v>
      </c>
      <c r="D483" s="121">
        <v>10</v>
      </c>
      <c r="E483" s="134"/>
      <c r="F483" s="132"/>
      <c r="G483" s="134"/>
      <c r="H483" s="132"/>
    </row>
    <row r="484" spans="1:8" ht="11.5" x14ac:dyDescent="0.25">
      <c r="A484" s="132" t="s">
        <v>492</v>
      </c>
      <c r="B484" s="132" t="s">
        <v>493</v>
      </c>
      <c r="C484" s="121" t="s">
        <v>362</v>
      </c>
      <c r="D484" s="121">
        <v>1</v>
      </c>
      <c r="E484" s="134"/>
      <c r="F484" s="132"/>
      <c r="G484" s="134"/>
      <c r="H484" s="132"/>
    </row>
    <row r="485" spans="1:8" ht="11.5" x14ac:dyDescent="0.25">
      <c r="A485" s="132" t="s">
        <v>494</v>
      </c>
      <c r="B485" s="132" t="s">
        <v>495</v>
      </c>
      <c r="C485" s="121" t="s">
        <v>483</v>
      </c>
      <c r="D485" s="121">
        <v>10</v>
      </c>
      <c r="E485" s="134"/>
      <c r="F485" s="132"/>
      <c r="G485" s="134"/>
      <c r="H485" s="132"/>
    </row>
    <row r="486" spans="1:8" ht="11.5" x14ac:dyDescent="0.25">
      <c r="A486" s="132" t="s">
        <v>496</v>
      </c>
      <c r="B486" s="132" t="s">
        <v>497</v>
      </c>
      <c r="C486" s="121" t="s">
        <v>483</v>
      </c>
      <c r="D486" s="121">
        <v>10</v>
      </c>
      <c r="E486" s="134"/>
      <c r="F486" s="132"/>
      <c r="G486" s="134"/>
      <c r="H486" s="132"/>
    </row>
    <row r="487" spans="1:8" ht="11.5" x14ac:dyDescent="0.25">
      <c r="A487" s="132" t="s">
        <v>498</v>
      </c>
      <c r="B487" s="132" t="s">
        <v>499</v>
      </c>
      <c r="C487" s="121" t="s">
        <v>483</v>
      </c>
      <c r="D487" s="121">
        <v>10</v>
      </c>
      <c r="E487" s="134"/>
      <c r="F487" s="132"/>
      <c r="G487" s="134"/>
      <c r="H487" s="132"/>
    </row>
    <row r="488" spans="1:8" ht="11.5" x14ac:dyDescent="0.25">
      <c r="A488" s="132" t="s">
        <v>500</v>
      </c>
      <c r="B488" s="132" t="s">
        <v>501</v>
      </c>
      <c r="C488" s="121" t="s">
        <v>38</v>
      </c>
      <c r="D488" s="121">
        <v>1</v>
      </c>
      <c r="E488" s="134"/>
      <c r="F488" s="132"/>
      <c r="G488" s="134"/>
      <c r="H488" s="132"/>
    </row>
    <row r="489" spans="1:8" ht="11.5" x14ac:dyDescent="0.25">
      <c r="A489" s="132" t="s">
        <v>502</v>
      </c>
      <c r="B489" s="132" t="s">
        <v>503</v>
      </c>
      <c r="C489" s="121" t="s">
        <v>483</v>
      </c>
      <c r="D489" s="121">
        <v>2</v>
      </c>
      <c r="E489" s="134"/>
      <c r="F489" s="132"/>
      <c r="G489" s="134"/>
      <c r="H489" s="132"/>
    </row>
    <row r="490" spans="1:8" ht="11.5" x14ac:dyDescent="0.25">
      <c r="A490" s="132" t="s">
        <v>504</v>
      </c>
      <c r="B490" s="132" t="s">
        <v>505</v>
      </c>
      <c r="C490" s="121" t="s">
        <v>483</v>
      </c>
      <c r="D490" s="121">
        <v>2</v>
      </c>
      <c r="E490" s="134"/>
      <c r="F490" s="132"/>
      <c r="G490" s="134"/>
      <c r="H490" s="132"/>
    </row>
    <row r="491" spans="1:8" ht="11.5" x14ac:dyDescent="0.25">
      <c r="A491" s="132" t="s">
        <v>506</v>
      </c>
      <c r="B491" s="132" t="s">
        <v>507</v>
      </c>
      <c r="C491" s="121" t="s">
        <v>483</v>
      </c>
      <c r="D491" s="121">
        <v>2</v>
      </c>
      <c r="E491" s="134"/>
      <c r="F491" s="132"/>
      <c r="G491" s="134"/>
      <c r="H491" s="132"/>
    </row>
    <row r="492" spans="1:8" ht="11.5" x14ac:dyDescent="0.25">
      <c r="A492" s="132" t="s">
        <v>508</v>
      </c>
      <c r="B492" s="132" t="s">
        <v>509</v>
      </c>
      <c r="C492" s="121" t="s">
        <v>483</v>
      </c>
      <c r="D492" s="121">
        <v>2</v>
      </c>
      <c r="E492" s="134"/>
      <c r="F492" s="132"/>
      <c r="G492" s="134"/>
      <c r="H492" s="132"/>
    </row>
    <row r="493" spans="1:8" ht="11.5" x14ac:dyDescent="0.25">
      <c r="A493" s="132" t="s">
        <v>510</v>
      </c>
      <c r="B493" s="132" t="s">
        <v>511</v>
      </c>
      <c r="C493" s="121" t="s">
        <v>362</v>
      </c>
      <c r="D493" s="121">
        <v>2</v>
      </c>
      <c r="E493" s="134"/>
      <c r="F493" s="132"/>
      <c r="G493" s="134"/>
      <c r="H493" s="132"/>
    </row>
    <row r="494" spans="1:8" ht="23" x14ac:dyDescent="0.25">
      <c r="A494" s="132" t="s">
        <v>512</v>
      </c>
      <c r="B494" s="141" t="s">
        <v>513</v>
      </c>
      <c r="C494" s="121" t="s">
        <v>362</v>
      </c>
      <c r="D494" s="121">
        <v>1</v>
      </c>
      <c r="E494" s="134"/>
      <c r="F494" s="132"/>
      <c r="G494" s="134"/>
      <c r="H494" s="132"/>
    </row>
    <row r="495" spans="1:8" ht="11.5" x14ac:dyDescent="0.25">
      <c r="A495" s="132" t="s">
        <v>514</v>
      </c>
      <c r="B495" s="141" t="s">
        <v>515</v>
      </c>
      <c r="C495" s="121" t="s">
        <v>362</v>
      </c>
      <c r="D495" s="121">
        <v>1</v>
      </c>
      <c r="E495" s="134"/>
      <c r="F495" s="132"/>
      <c r="G495" s="134"/>
      <c r="H495" s="132"/>
    </row>
    <row r="496" spans="1:8" ht="11.5" x14ac:dyDescent="0.25">
      <c r="A496" s="132" t="s">
        <v>516</v>
      </c>
      <c r="B496" s="132" t="s">
        <v>517</v>
      </c>
      <c r="C496" s="121" t="s">
        <v>38</v>
      </c>
      <c r="D496" s="121">
        <v>1</v>
      </c>
      <c r="E496" s="134"/>
      <c r="F496" s="132"/>
      <c r="G496" s="134"/>
      <c r="H496" s="132"/>
    </row>
    <row r="497" spans="1:8" ht="11.5" x14ac:dyDescent="0.25">
      <c r="A497" s="132" t="s">
        <v>518</v>
      </c>
      <c r="B497" s="132" t="s">
        <v>519</v>
      </c>
      <c r="C497" s="121" t="s">
        <v>362</v>
      </c>
      <c r="D497" s="121">
        <v>1</v>
      </c>
      <c r="E497" s="134"/>
      <c r="F497" s="132"/>
      <c r="G497" s="134"/>
      <c r="H497" s="132"/>
    </row>
    <row r="498" spans="1:8" ht="11.5" x14ac:dyDescent="0.25">
      <c r="A498" s="132" t="s">
        <v>520</v>
      </c>
      <c r="B498" s="132" t="s">
        <v>521</v>
      </c>
      <c r="C498" s="121" t="s">
        <v>362</v>
      </c>
      <c r="D498" s="121">
        <v>1</v>
      </c>
      <c r="E498" s="134"/>
      <c r="F498" s="132"/>
      <c r="G498" s="134"/>
      <c r="H498" s="132"/>
    </row>
    <row r="499" spans="1:8" ht="11.5" x14ac:dyDescent="0.25">
      <c r="A499" s="132" t="s">
        <v>522</v>
      </c>
      <c r="B499" s="132" t="s">
        <v>523</v>
      </c>
      <c r="C499" s="121" t="s">
        <v>362</v>
      </c>
      <c r="D499" s="121">
        <v>1</v>
      </c>
      <c r="E499" s="134"/>
      <c r="F499" s="132"/>
      <c r="G499" s="134"/>
      <c r="H499" s="132"/>
    </row>
    <row r="500" spans="1:8" ht="11.5" x14ac:dyDescent="0.25">
      <c r="A500" s="132" t="s">
        <v>524</v>
      </c>
      <c r="B500" s="132" t="s">
        <v>525</v>
      </c>
      <c r="C500" s="121" t="s">
        <v>483</v>
      </c>
      <c r="D500" s="121">
        <v>1</v>
      </c>
      <c r="E500" s="134"/>
      <c r="F500" s="132"/>
      <c r="G500" s="134"/>
      <c r="H500" s="132"/>
    </row>
    <row r="501" spans="1:8" ht="11.5" x14ac:dyDescent="0.25">
      <c r="A501" s="132" t="s">
        <v>526</v>
      </c>
      <c r="B501" s="132" t="s">
        <v>527</v>
      </c>
      <c r="C501" s="121" t="s">
        <v>362</v>
      </c>
      <c r="D501" s="121">
        <v>2</v>
      </c>
      <c r="E501" s="134"/>
      <c r="F501" s="132"/>
      <c r="G501" s="134"/>
      <c r="H501" s="132"/>
    </row>
    <row r="502" spans="1:8" ht="11.5" x14ac:dyDescent="0.25">
      <c r="A502" s="148" t="s">
        <v>528</v>
      </c>
      <c r="B502" s="131" t="s">
        <v>529</v>
      </c>
      <c r="C502" s="120"/>
      <c r="D502" s="120"/>
      <c r="E502" s="139"/>
      <c r="F502" s="131"/>
      <c r="G502" s="134"/>
      <c r="H502" s="131"/>
    </row>
    <row r="503" spans="1:8" ht="11.5" x14ac:dyDescent="0.25">
      <c r="A503" s="132" t="s">
        <v>530</v>
      </c>
      <c r="B503" s="132" t="s">
        <v>491</v>
      </c>
      <c r="C503" s="121" t="s">
        <v>375</v>
      </c>
      <c r="D503" s="121">
        <v>10</v>
      </c>
      <c r="E503" s="134"/>
      <c r="F503" s="132"/>
      <c r="G503" s="134"/>
      <c r="H503" s="132"/>
    </row>
    <row r="504" spans="1:8" ht="11.5" x14ac:dyDescent="0.25">
      <c r="A504" s="132" t="s">
        <v>531</v>
      </c>
      <c r="B504" s="132" t="s">
        <v>493</v>
      </c>
      <c r="C504" s="121" t="s">
        <v>362</v>
      </c>
      <c r="D504" s="121">
        <v>1</v>
      </c>
      <c r="E504" s="134"/>
      <c r="F504" s="132"/>
      <c r="G504" s="134"/>
      <c r="H504" s="132"/>
    </row>
    <row r="505" spans="1:8" ht="11.5" x14ac:dyDescent="0.25">
      <c r="A505" s="132" t="s">
        <v>532</v>
      </c>
      <c r="B505" s="132" t="s">
        <v>495</v>
      </c>
      <c r="C505" s="121" t="s">
        <v>483</v>
      </c>
      <c r="D505" s="121">
        <v>10</v>
      </c>
      <c r="E505" s="134"/>
      <c r="F505" s="132"/>
      <c r="G505" s="134"/>
      <c r="H505" s="132"/>
    </row>
    <row r="506" spans="1:8" ht="11.5" x14ac:dyDescent="0.25">
      <c r="A506" s="132" t="s">
        <v>533</v>
      </c>
      <c r="B506" s="132" t="s">
        <v>497</v>
      </c>
      <c r="C506" s="121" t="s">
        <v>483</v>
      </c>
      <c r="D506" s="121">
        <v>10</v>
      </c>
      <c r="E506" s="134"/>
      <c r="F506" s="132"/>
      <c r="G506" s="134"/>
      <c r="H506" s="132"/>
    </row>
    <row r="507" spans="1:8" ht="11.5" x14ac:dyDescent="0.25">
      <c r="A507" s="132" t="s">
        <v>534</v>
      </c>
      <c r="B507" s="132" t="s">
        <v>499</v>
      </c>
      <c r="C507" s="121" t="s">
        <v>483</v>
      </c>
      <c r="D507" s="121">
        <v>10</v>
      </c>
      <c r="E507" s="134"/>
      <c r="F507" s="132"/>
      <c r="G507" s="134"/>
      <c r="H507" s="132"/>
    </row>
    <row r="508" spans="1:8" ht="11.5" x14ac:dyDescent="0.25">
      <c r="A508" s="132" t="s">
        <v>535</v>
      </c>
      <c r="B508" s="132" t="s">
        <v>501</v>
      </c>
      <c r="C508" s="121" t="s">
        <v>38</v>
      </c>
      <c r="D508" s="121">
        <v>1</v>
      </c>
      <c r="E508" s="134"/>
      <c r="F508" s="132"/>
      <c r="G508" s="134"/>
      <c r="H508" s="132"/>
    </row>
    <row r="509" spans="1:8" ht="11.5" x14ac:dyDescent="0.25">
      <c r="A509" s="132" t="s">
        <v>536</v>
      </c>
      <c r="B509" s="132" t="s">
        <v>503</v>
      </c>
      <c r="C509" s="121" t="s">
        <v>483</v>
      </c>
      <c r="D509" s="121">
        <v>2</v>
      </c>
      <c r="E509" s="134"/>
      <c r="F509" s="132"/>
      <c r="G509" s="134"/>
      <c r="H509" s="132"/>
    </row>
    <row r="510" spans="1:8" ht="11.5" x14ac:dyDescent="0.25">
      <c r="A510" s="132" t="s">
        <v>537</v>
      </c>
      <c r="B510" s="132" t="s">
        <v>505</v>
      </c>
      <c r="C510" s="121" t="s">
        <v>483</v>
      </c>
      <c r="D510" s="121">
        <v>2</v>
      </c>
      <c r="E510" s="134"/>
      <c r="F510" s="132"/>
      <c r="G510" s="134"/>
      <c r="H510" s="132"/>
    </row>
    <row r="511" spans="1:8" ht="11.5" x14ac:dyDescent="0.25">
      <c r="A511" s="132" t="s">
        <v>538</v>
      </c>
      <c r="B511" s="132" t="s">
        <v>507</v>
      </c>
      <c r="C511" s="121" t="s">
        <v>483</v>
      </c>
      <c r="D511" s="121">
        <v>2</v>
      </c>
      <c r="E511" s="134"/>
      <c r="F511" s="132"/>
      <c r="G511" s="134"/>
      <c r="H511" s="132"/>
    </row>
    <row r="512" spans="1:8" ht="11.5" x14ac:dyDescent="0.25">
      <c r="A512" s="132" t="s">
        <v>539</v>
      </c>
      <c r="B512" s="132" t="s">
        <v>509</v>
      </c>
      <c r="C512" s="121" t="s">
        <v>483</v>
      </c>
      <c r="D512" s="121">
        <v>2</v>
      </c>
      <c r="E512" s="134"/>
      <c r="F512" s="132"/>
      <c r="G512" s="134"/>
      <c r="H512" s="132"/>
    </row>
    <row r="513" spans="1:8" ht="11.5" x14ac:dyDescent="0.25">
      <c r="A513" s="132" t="s">
        <v>540</v>
      </c>
      <c r="B513" s="132" t="s">
        <v>511</v>
      </c>
      <c r="C513" s="121" t="s">
        <v>362</v>
      </c>
      <c r="D513" s="121">
        <v>2</v>
      </c>
      <c r="E513" s="134"/>
      <c r="F513" s="132"/>
      <c r="G513" s="134"/>
      <c r="H513" s="132"/>
    </row>
    <row r="514" spans="1:8" ht="23" x14ac:dyDescent="0.25">
      <c r="A514" s="132" t="s">
        <v>541</v>
      </c>
      <c r="B514" s="141" t="s">
        <v>513</v>
      </c>
      <c r="C514" s="121" t="s">
        <v>362</v>
      </c>
      <c r="D514" s="121">
        <v>1</v>
      </c>
      <c r="E514" s="134"/>
      <c r="F514" s="132"/>
      <c r="G514" s="134"/>
      <c r="H514" s="132"/>
    </row>
    <row r="515" spans="1:8" ht="11.5" x14ac:dyDescent="0.25">
      <c r="A515" s="132" t="s">
        <v>542</v>
      </c>
      <c r="B515" s="132" t="s">
        <v>515</v>
      </c>
      <c r="C515" s="121" t="s">
        <v>362</v>
      </c>
      <c r="D515" s="121">
        <v>1</v>
      </c>
      <c r="E515" s="134"/>
      <c r="F515" s="132"/>
      <c r="G515" s="134"/>
      <c r="H515" s="132"/>
    </row>
    <row r="516" spans="1:8" ht="11.5" x14ac:dyDescent="0.25">
      <c r="A516" s="132" t="s">
        <v>543</v>
      </c>
      <c r="B516" s="132" t="s">
        <v>517</v>
      </c>
      <c r="C516" s="121" t="s">
        <v>38</v>
      </c>
      <c r="D516" s="121">
        <v>1</v>
      </c>
      <c r="E516" s="134"/>
      <c r="F516" s="132"/>
      <c r="G516" s="134"/>
      <c r="H516" s="132"/>
    </row>
    <row r="517" spans="1:8" ht="11.5" x14ac:dyDescent="0.25">
      <c r="A517" s="132" t="s">
        <v>544</v>
      </c>
      <c r="B517" s="132" t="s">
        <v>519</v>
      </c>
      <c r="C517" s="121" t="s">
        <v>362</v>
      </c>
      <c r="D517" s="121">
        <v>1</v>
      </c>
      <c r="E517" s="134"/>
      <c r="F517" s="132"/>
      <c r="G517" s="134"/>
      <c r="H517" s="132"/>
    </row>
    <row r="518" spans="1:8" ht="11.5" x14ac:dyDescent="0.25">
      <c r="A518" s="132" t="s">
        <v>545</v>
      </c>
      <c r="B518" s="132" t="s">
        <v>521</v>
      </c>
      <c r="C518" s="121" t="s">
        <v>362</v>
      </c>
      <c r="D518" s="121">
        <v>1</v>
      </c>
      <c r="E518" s="134"/>
      <c r="F518" s="132"/>
      <c r="G518" s="134"/>
      <c r="H518" s="132"/>
    </row>
    <row r="519" spans="1:8" ht="11.5" x14ac:dyDescent="0.25">
      <c r="A519" s="132" t="s">
        <v>546</v>
      </c>
      <c r="B519" s="132" t="s">
        <v>523</v>
      </c>
      <c r="C519" s="121" t="s">
        <v>362</v>
      </c>
      <c r="D519" s="121">
        <v>1</v>
      </c>
      <c r="E519" s="134"/>
      <c r="F519" s="132"/>
      <c r="G519" s="134"/>
      <c r="H519" s="132"/>
    </row>
    <row r="520" spans="1:8" ht="11.5" x14ac:dyDescent="0.25">
      <c r="A520" s="132" t="s">
        <v>547</v>
      </c>
      <c r="B520" s="132" t="s">
        <v>525</v>
      </c>
      <c r="C520" s="121" t="s">
        <v>483</v>
      </c>
      <c r="D520" s="121">
        <v>1</v>
      </c>
      <c r="E520" s="134"/>
      <c r="F520" s="132"/>
      <c r="G520" s="134"/>
      <c r="H520" s="132"/>
    </row>
    <row r="521" spans="1:8" ht="11.5" x14ac:dyDescent="0.25">
      <c r="A521" s="132" t="s">
        <v>548</v>
      </c>
      <c r="B521" s="132" t="s">
        <v>527</v>
      </c>
      <c r="C521" s="121" t="s">
        <v>362</v>
      </c>
      <c r="D521" s="121">
        <v>2</v>
      </c>
      <c r="E521" s="134"/>
      <c r="F521" s="132"/>
      <c r="G521" s="134"/>
      <c r="H521" s="132"/>
    </row>
    <row r="522" spans="1:8" ht="11.5" x14ac:dyDescent="0.25">
      <c r="A522" s="131" t="s">
        <v>549</v>
      </c>
      <c r="B522" s="132"/>
      <c r="C522" s="121"/>
      <c r="D522" s="121"/>
      <c r="E522" s="134"/>
      <c r="F522" s="132"/>
      <c r="G522" s="139"/>
      <c r="H522" s="132"/>
    </row>
    <row r="523" spans="1:8" ht="11.5" x14ac:dyDescent="0.25">
      <c r="A523" s="148">
        <v>8</v>
      </c>
      <c r="B523" s="131" t="s">
        <v>34</v>
      </c>
      <c r="C523" s="120"/>
      <c r="D523" s="120"/>
      <c r="E523" s="139"/>
      <c r="F523" s="131"/>
      <c r="G523" s="139"/>
      <c r="H523" s="131"/>
    </row>
    <row r="524" spans="1:8" ht="11.5" x14ac:dyDescent="0.25">
      <c r="A524" s="159">
        <v>8.1</v>
      </c>
      <c r="B524" s="160" t="s">
        <v>556</v>
      </c>
      <c r="C524" s="121"/>
      <c r="D524" s="121"/>
      <c r="E524" s="134"/>
      <c r="F524" s="132"/>
      <c r="G524" s="134"/>
      <c r="H524" s="132"/>
    </row>
    <row r="525" spans="1:8" ht="11.5" x14ac:dyDescent="0.25">
      <c r="A525" s="132" t="s">
        <v>550</v>
      </c>
      <c r="B525" s="132" t="s">
        <v>27</v>
      </c>
      <c r="C525" s="121" t="s">
        <v>551</v>
      </c>
      <c r="D525" s="121">
        <v>1</v>
      </c>
      <c r="E525" s="134"/>
      <c r="F525" s="132"/>
      <c r="G525" s="134"/>
      <c r="H525" s="132"/>
    </row>
    <row r="526" spans="1:8" ht="11.5" x14ac:dyDescent="0.25">
      <c r="A526" s="132" t="s">
        <v>552</v>
      </c>
      <c r="B526" s="132" t="s">
        <v>25</v>
      </c>
      <c r="C526" s="121" t="s">
        <v>551</v>
      </c>
      <c r="D526" s="121">
        <v>1</v>
      </c>
      <c r="E526" s="134"/>
      <c r="F526" s="132"/>
      <c r="G526" s="134"/>
      <c r="H526" s="132"/>
    </row>
    <row r="527" spans="1:8" ht="11.5" x14ac:dyDescent="0.25">
      <c r="A527" s="132" t="s">
        <v>553</v>
      </c>
      <c r="B527" s="161" t="s">
        <v>560</v>
      </c>
      <c r="C527" s="121" t="s">
        <v>551</v>
      </c>
      <c r="D527" s="121">
        <v>1</v>
      </c>
      <c r="E527" s="134"/>
      <c r="F527" s="132"/>
      <c r="G527" s="134"/>
      <c r="H527" s="132"/>
    </row>
    <row r="528" spans="1:8" ht="11.5" x14ac:dyDescent="0.25">
      <c r="A528" s="132" t="s">
        <v>554</v>
      </c>
      <c r="B528" s="161" t="s">
        <v>381</v>
      </c>
      <c r="C528" s="121" t="s">
        <v>551</v>
      </c>
      <c r="D528" s="121">
        <v>1</v>
      </c>
      <c r="E528" s="134"/>
      <c r="F528" s="132"/>
      <c r="G528" s="134"/>
      <c r="H528" s="132"/>
    </row>
    <row r="529" spans="1:8" ht="11.5" x14ac:dyDescent="0.25">
      <c r="A529" s="132" t="s">
        <v>555</v>
      </c>
      <c r="B529" s="161" t="s">
        <v>561</v>
      </c>
      <c r="C529" s="121" t="s">
        <v>551</v>
      </c>
      <c r="D529" s="121">
        <v>1</v>
      </c>
      <c r="E529" s="134"/>
      <c r="F529" s="132"/>
      <c r="G529" s="134"/>
      <c r="H529" s="132"/>
    </row>
    <row r="530" spans="1:8" ht="11.5" x14ac:dyDescent="0.25">
      <c r="A530" s="132" t="s">
        <v>635</v>
      </c>
      <c r="B530" s="161" t="s">
        <v>562</v>
      </c>
      <c r="C530" s="121" t="s">
        <v>551</v>
      </c>
      <c r="D530" s="121">
        <v>1</v>
      </c>
      <c r="E530" s="134"/>
      <c r="F530" s="132"/>
      <c r="G530" s="134"/>
      <c r="H530" s="132"/>
    </row>
    <row r="531" spans="1:8" ht="11.5" x14ac:dyDescent="0.25">
      <c r="A531" s="132" t="s">
        <v>636</v>
      </c>
      <c r="B531" s="161" t="s">
        <v>563</v>
      </c>
      <c r="C531" s="121" t="s">
        <v>551</v>
      </c>
      <c r="D531" s="121">
        <v>2</v>
      </c>
      <c r="E531" s="134"/>
      <c r="F531" s="132"/>
      <c r="G531" s="134"/>
      <c r="H531" s="132"/>
    </row>
    <row r="532" spans="1:8" ht="11.5" x14ac:dyDescent="0.25">
      <c r="A532" s="132" t="s">
        <v>637</v>
      </c>
      <c r="B532" s="161" t="s">
        <v>564</v>
      </c>
      <c r="C532" s="121" t="s">
        <v>551</v>
      </c>
      <c r="D532" s="121">
        <v>3</v>
      </c>
      <c r="E532" s="134"/>
      <c r="F532" s="132"/>
      <c r="G532" s="134"/>
      <c r="H532" s="132"/>
    </row>
    <row r="533" spans="1:8" ht="23" x14ac:dyDescent="0.25">
      <c r="A533" s="159">
        <v>8.1999999999999993</v>
      </c>
      <c r="B533" s="162" t="s">
        <v>565</v>
      </c>
      <c r="C533" s="121"/>
      <c r="D533" s="121"/>
      <c r="E533" s="134"/>
      <c r="F533" s="132"/>
      <c r="G533" s="134"/>
      <c r="H533" s="132"/>
    </row>
    <row r="534" spans="1:8" ht="15.65" customHeight="1" x14ac:dyDescent="0.25">
      <c r="A534" s="132" t="s">
        <v>557</v>
      </c>
      <c r="B534" s="141" t="s">
        <v>566</v>
      </c>
      <c r="C534" s="121" t="s">
        <v>567</v>
      </c>
      <c r="D534" s="121">
        <v>2</v>
      </c>
      <c r="E534" s="134"/>
      <c r="F534" s="132"/>
      <c r="G534" s="134"/>
      <c r="H534" s="132"/>
    </row>
    <row r="535" spans="1:8" ht="15.65" customHeight="1" x14ac:dyDescent="0.25">
      <c r="A535" s="132" t="s">
        <v>558</v>
      </c>
      <c r="B535" s="141" t="s">
        <v>568</v>
      </c>
      <c r="C535" s="121" t="s">
        <v>567</v>
      </c>
      <c r="D535" s="121">
        <v>0</v>
      </c>
      <c r="E535" s="134"/>
      <c r="F535" s="132"/>
      <c r="G535" s="134"/>
      <c r="H535" s="132"/>
    </row>
    <row r="536" spans="1:8" ht="23" x14ac:dyDescent="0.25">
      <c r="A536" s="132" t="s">
        <v>559</v>
      </c>
      <c r="B536" s="141" t="s">
        <v>634</v>
      </c>
      <c r="C536" s="121" t="s">
        <v>567</v>
      </c>
      <c r="D536" s="121">
        <v>10</v>
      </c>
      <c r="E536" s="134"/>
      <c r="F536" s="132"/>
      <c r="G536" s="134"/>
      <c r="H536" s="132"/>
    </row>
    <row r="537" spans="1:8" ht="11.5" x14ac:dyDescent="0.25">
      <c r="A537" s="132"/>
      <c r="B537" s="132"/>
      <c r="C537" s="121"/>
      <c r="D537" s="121"/>
      <c r="E537" s="134"/>
      <c r="F537" s="132"/>
      <c r="G537" s="139"/>
      <c r="H537" s="132"/>
    </row>
    <row r="538" spans="1:8" ht="11.5" x14ac:dyDescent="0.25">
      <c r="A538" s="132"/>
      <c r="B538" s="254" t="s">
        <v>570</v>
      </c>
      <c r="C538" s="255"/>
      <c r="D538" s="255"/>
      <c r="E538" s="255"/>
      <c r="F538" s="255"/>
      <c r="G538" s="255"/>
      <c r="H538" s="256"/>
    </row>
    <row r="539" spans="1:8" ht="11.5" x14ac:dyDescent="0.25">
      <c r="A539" s="163"/>
      <c r="B539" s="111"/>
      <c r="C539" s="164"/>
      <c r="D539" s="106"/>
      <c r="E539" s="107"/>
      <c r="F539" s="105"/>
      <c r="G539" s="107"/>
      <c r="H539" s="108"/>
    </row>
    <row r="540" spans="1:8" ht="11.5" x14ac:dyDescent="0.25">
      <c r="A540" s="163"/>
      <c r="B540" s="111"/>
      <c r="C540" s="165"/>
      <c r="D540" s="112"/>
      <c r="E540" s="113"/>
      <c r="F540" s="111"/>
      <c r="G540" s="113"/>
      <c r="H540" s="114"/>
    </row>
    <row r="541" spans="1:8" ht="11.5" x14ac:dyDescent="0.25">
      <c r="A541" s="163"/>
      <c r="B541" s="111"/>
      <c r="C541" s="165"/>
      <c r="D541" s="112" t="s">
        <v>571</v>
      </c>
      <c r="E541" s="113"/>
      <c r="F541" s="116"/>
      <c r="G541" s="118"/>
      <c r="H541" s="119"/>
    </row>
    <row r="542" spans="1:8" ht="11.5" x14ac:dyDescent="0.25">
      <c r="A542" s="163"/>
      <c r="B542" s="111"/>
      <c r="C542" s="165"/>
      <c r="D542" s="112"/>
      <c r="E542" s="113"/>
      <c r="F542" s="111"/>
      <c r="G542" s="113"/>
      <c r="H542" s="114"/>
    </row>
    <row r="543" spans="1:8" ht="11.5" x14ac:dyDescent="0.25">
      <c r="A543" s="163"/>
      <c r="B543" s="111"/>
      <c r="C543" s="165"/>
      <c r="D543" s="112" t="s">
        <v>572</v>
      </c>
      <c r="E543" s="113"/>
      <c r="F543" s="116"/>
      <c r="G543" s="118"/>
      <c r="H543" s="119"/>
    </row>
    <row r="544" spans="1:8" ht="11.5" x14ac:dyDescent="0.25">
      <c r="A544" s="163"/>
      <c r="B544" s="111"/>
      <c r="C544" s="166"/>
      <c r="D544" s="117"/>
      <c r="E544" s="118"/>
      <c r="F544" s="116"/>
      <c r="G544" s="118"/>
      <c r="H544" s="119"/>
    </row>
    <row r="545" spans="1:8" ht="11.5" x14ac:dyDescent="0.25">
      <c r="A545" s="110" t="s">
        <v>573</v>
      </c>
      <c r="B545" s="111"/>
      <c r="C545" s="112"/>
      <c r="D545" s="112"/>
      <c r="E545" s="113"/>
      <c r="F545" s="111"/>
      <c r="G545" s="113"/>
      <c r="H545" s="114"/>
    </row>
    <row r="546" spans="1:8" ht="11.5" x14ac:dyDescent="0.25">
      <c r="A546" s="120" t="s">
        <v>574</v>
      </c>
      <c r="B546" s="253" t="s">
        <v>5</v>
      </c>
      <c r="C546" s="253"/>
      <c r="D546" s="253"/>
      <c r="E546" s="253"/>
      <c r="F546" s="253" t="s">
        <v>575</v>
      </c>
      <c r="G546" s="253"/>
      <c r="H546" s="253"/>
    </row>
    <row r="547" spans="1:8" ht="11.5" x14ac:dyDescent="0.25">
      <c r="A547" s="132"/>
      <c r="B547" s="167"/>
      <c r="C547" s="128"/>
      <c r="D547" s="128"/>
      <c r="E547" s="168"/>
      <c r="F547" s="167"/>
      <c r="G547" s="169"/>
      <c r="H547" s="170"/>
    </row>
    <row r="548" spans="1:8" ht="11.5" x14ac:dyDescent="0.25">
      <c r="A548" s="132"/>
      <c r="B548" s="167"/>
      <c r="C548" s="128"/>
      <c r="D548" s="128"/>
      <c r="E548" s="168"/>
      <c r="F548" s="167"/>
      <c r="G548" s="169"/>
      <c r="H548" s="170"/>
    </row>
    <row r="549" spans="1:8" ht="11.5" x14ac:dyDescent="0.25">
      <c r="A549" s="132"/>
      <c r="B549" s="167"/>
      <c r="C549" s="128"/>
      <c r="D549" s="128"/>
      <c r="E549" s="168"/>
      <c r="F549" s="167"/>
      <c r="G549" s="169"/>
      <c r="H549" s="170"/>
    </row>
  </sheetData>
  <mergeCells count="7">
    <mergeCell ref="B546:E546"/>
    <mergeCell ref="F546:H546"/>
    <mergeCell ref="E5:F5"/>
    <mergeCell ref="B538:H538"/>
    <mergeCell ref="G5:H5"/>
    <mergeCell ref="A165:B165"/>
    <mergeCell ref="A94:B94"/>
  </mergeCells>
  <phoneticPr fontId="17" type="noConversion"/>
  <pageMargins left="0.74803149606299213" right="0.51181102362204722" top="0.74803149606299213" bottom="0.51181102362204722" header="0.31496062992125984" footer="0.31496062992125984"/>
  <pageSetup paperSize="9" scale="78" orientation="portrait" r:id="rId1"/>
  <headerFooter>
    <oddHeader xml:space="preserve">&amp;C
</oddHeader>
  </headerFooter>
  <rowBreaks count="6" manualBreakCount="6">
    <brk id="65" max="7" man="1"/>
    <brk id="127" max="7" man="1"/>
    <brk id="194" max="7" man="1"/>
    <brk id="269" max="7" man="1"/>
    <brk id="367" max="7" man="1"/>
    <brk id="477" max="7" man="1"/>
  </rowBreaks>
  <ignoredErrors>
    <ignoredError sqref="A18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49"/>
  <sheetViews>
    <sheetView topLeftCell="A357" zoomScaleNormal="100" zoomScaleSheetLayoutView="100" workbookViewId="0">
      <selection activeCell="B365" sqref="A32:H538"/>
    </sheetView>
  </sheetViews>
  <sheetFormatPr defaultColWidth="9" defaultRowHeight="9" x14ac:dyDescent="0.2"/>
  <cols>
    <col min="1" max="1" width="7.25" style="1" customWidth="1"/>
    <col min="2" max="2" width="38.33203125" style="1" customWidth="1"/>
    <col min="3" max="3" width="8.5" style="2" bestFit="1" customWidth="1"/>
    <col min="4" max="4" width="7.5" style="2" customWidth="1"/>
    <col min="5" max="5" width="8" style="3" customWidth="1"/>
    <col min="6" max="6" width="7.75" style="1" customWidth="1"/>
    <col min="7" max="7" width="7.83203125" style="3" bestFit="1" customWidth="1"/>
    <col min="8" max="8" width="6.5" style="1" customWidth="1"/>
    <col min="9" max="9" width="6.75" style="1" customWidth="1"/>
    <col min="10" max="10" width="9" style="1" customWidth="1"/>
    <col min="11" max="16384" width="9" style="1"/>
  </cols>
  <sheetData>
    <row r="1" spans="1:8" ht="13.5" customHeight="1" x14ac:dyDescent="0.25">
      <c r="A1" s="63" t="s">
        <v>0</v>
      </c>
      <c r="B1" s="64"/>
      <c r="C1" s="65"/>
      <c r="D1" s="65"/>
      <c r="E1" s="66"/>
      <c r="F1" s="64"/>
      <c r="G1" s="66"/>
      <c r="H1" s="67"/>
    </row>
    <row r="2" spans="1:8" ht="15" customHeight="1" x14ac:dyDescent="0.25">
      <c r="A2" s="68" t="s">
        <v>1</v>
      </c>
      <c r="B2" s="69"/>
      <c r="C2" s="70"/>
      <c r="D2" s="70"/>
      <c r="E2" s="71"/>
      <c r="F2" s="69"/>
      <c r="G2" s="71"/>
      <c r="H2" s="72"/>
    </row>
    <row r="3" spans="1:8" ht="13.5" customHeight="1" x14ac:dyDescent="0.25">
      <c r="A3" s="68" t="s">
        <v>576</v>
      </c>
      <c r="B3" s="69"/>
      <c r="C3" s="70"/>
      <c r="D3" s="70"/>
      <c r="E3" s="71"/>
      <c r="F3" s="69"/>
      <c r="G3" s="71"/>
      <c r="H3" s="72"/>
    </row>
    <row r="4" spans="1:8" ht="12" customHeight="1" x14ac:dyDescent="0.25">
      <c r="A4" s="73" t="s">
        <v>577</v>
      </c>
      <c r="B4" s="74"/>
      <c r="C4" s="75"/>
      <c r="D4" s="75"/>
      <c r="E4" s="76"/>
      <c r="F4" s="74"/>
      <c r="G4" s="76"/>
      <c r="H4" s="77"/>
    </row>
    <row r="5" spans="1:8" ht="11.5" x14ac:dyDescent="0.25">
      <c r="A5" s="86" t="s">
        <v>4</v>
      </c>
      <c r="B5" s="86" t="s">
        <v>5</v>
      </c>
      <c r="C5" s="86" t="s">
        <v>6</v>
      </c>
      <c r="D5" s="86" t="s">
        <v>7</v>
      </c>
      <c r="E5" s="259" t="s">
        <v>8</v>
      </c>
      <c r="F5" s="259"/>
      <c r="G5" s="259" t="s">
        <v>9</v>
      </c>
      <c r="H5" s="259"/>
    </row>
    <row r="6" spans="1:8" ht="45.75" customHeight="1" x14ac:dyDescent="0.2">
      <c r="A6" s="91"/>
      <c r="B6" s="91"/>
      <c r="C6" s="91"/>
      <c r="D6" s="92"/>
      <c r="E6" s="88" t="s">
        <v>10</v>
      </c>
      <c r="F6" s="87" t="s">
        <v>11</v>
      </c>
      <c r="G6" s="88" t="s">
        <v>12</v>
      </c>
      <c r="H6" s="87" t="s">
        <v>13</v>
      </c>
    </row>
    <row r="7" spans="1:8" ht="11.5" x14ac:dyDescent="0.25">
      <c r="A7" s="78" t="s">
        <v>578</v>
      </c>
      <c r="B7" s="79"/>
      <c r="C7" s="80"/>
      <c r="D7" s="80"/>
      <c r="E7" s="81"/>
      <c r="F7" s="79"/>
      <c r="G7" s="81"/>
      <c r="H7" s="82"/>
    </row>
    <row r="8" spans="1:8" ht="11.5" x14ac:dyDescent="0.25">
      <c r="A8" s="78" t="s">
        <v>15</v>
      </c>
      <c r="B8" s="79"/>
      <c r="C8" s="80"/>
      <c r="D8" s="80"/>
      <c r="E8" s="81"/>
      <c r="F8" s="79"/>
      <c r="G8" s="81"/>
      <c r="H8" s="82"/>
    </row>
    <row r="9" spans="1:8" ht="11.5" x14ac:dyDescent="0.25">
      <c r="A9" s="89" t="s">
        <v>16</v>
      </c>
      <c r="B9" s="44"/>
      <c r="C9" s="43"/>
      <c r="D9" s="43"/>
      <c r="E9" s="90"/>
      <c r="F9" s="43"/>
      <c r="G9" s="84"/>
      <c r="H9" s="44"/>
    </row>
    <row r="10" spans="1:8" ht="11.5" x14ac:dyDescent="0.25">
      <c r="A10" s="83">
        <v>1</v>
      </c>
      <c r="B10" s="44" t="s">
        <v>17</v>
      </c>
      <c r="C10" s="43"/>
      <c r="D10" s="43"/>
      <c r="E10" s="84"/>
      <c r="F10" s="44"/>
      <c r="G10" s="84"/>
      <c r="H10" s="44"/>
    </row>
    <row r="11" spans="1:8" ht="11.5" x14ac:dyDescent="0.25">
      <c r="A11" s="34"/>
      <c r="B11" s="31"/>
      <c r="C11" s="32"/>
      <c r="D11" s="32"/>
      <c r="E11" s="33"/>
      <c r="F11" s="31"/>
      <c r="G11" s="33"/>
      <c r="H11" s="31"/>
    </row>
    <row r="12" spans="1:8" ht="11.5" x14ac:dyDescent="0.25">
      <c r="A12" s="30">
        <v>2</v>
      </c>
      <c r="B12" s="31" t="s">
        <v>18</v>
      </c>
      <c r="C12" s="32"/>
      <c r="D12" s="32"/>
      <c r="E12" s="33"/>
      <c r="F12" s="31"/>
      <c r="G12" s="33"/>
      <c r="H12" s="31"/>
    </row>
    <row r="13" spans="1:8" ht="11.5" x14ac:dyDescent="0.25">
      <c r="A13" s="30" t="s">
        <v>19</v>
      </c>
      <c r="B13" s="31" t="s">
        <v>20</v>
      </c>
      <c r="C13" s="32"/>
      <c r="D13" s="32"/>
      <c r="E13" s="33"/>
      <c r="F13" s="31"/>
      <c r="G13" s="33"/>
      <c r="H13" s="31"/>
    </row>
    <row r="14" spans="1:8" ht="11.5" x14ac:dyDescent="0.25">
      <c r="A14" s="30" t="s">
        <v>21</v>
      </c>
      <c r="B14" s="31" t="s">
        <v>22</v>
      </c>
      <c r="C14" s="32"/>
      <c r="D14" s="32"/>
      <c r="E14" s="33"/>
      <c r="F14" s="31"/>
      <c r="G14" s="33"/>
      <c r="H14" s="31"/>
    </row>
    <row r="15" spans="1:8" ht="11.5" x14ac:dyDescent="0.25">
      <c r="A15" s="30">
        <v>3</v>
      </c>
      <c r="B15" s="31" t="s">
        <v>23</v>
      </c>
      <c r="C15" s="32"/>
      <c r="D15" s="32"/>
      <c r="E15" s="33"/>
      <c r="F15" s="31"/>
      <c r="G15" s="33"/>
      <c r="H15" s="31"/>
    </row>
    <row r="16" spans="1:8" ht="11.5" x14ac:dyDescent="0.25">
      <c r="A16" s="13" t="s">
        <v>24</v>
      </c>
      <c r="B16" s="35" t="s">
        <v>25</v>
      </c>
      <c r="C16" s="32"/>
      <c r="D16" s="32"/>
      <c r="E16" s="33"/>
      <c r="F16" s="31"/>
      <c r="G16" s="33"/>
      <c r="H16" s="31"/>
    </row>
    <row r="17" spans="1:8" ht="11.5" x14ac:dyDescent="0.25">
      <c r="A17" s="34" t="s">
        <v>26</v>
      </c>
      <c r="B17" s="31" t="s">
        <v>27</v>
      </c>
      <c r="C17" s="32"/>
      <c r="D17" s="32"/>
      <c r="E17" s="33"/>
      <c r="F17" s="31"/>
      <c r="G17" s="33"/>
      <c r="H17" s="31"/>
    </row>
    <row r="18" spans="1:8" ht="11.5" x14ac:dyDescent="0.25">
      <c r="A18" s="34" t="s">
        <v>28</v>
      </c>
      <c r="B18" s="31" t="s">
        <v>29</v>
      </c>
      <c r="C18" s="32"/>
      <c r="D18" s="32"/>
      <c r="E18" s="33"/>
      <c r="F18" s="31"/>
      <c r="G18" s="33"/>
      <c r="H18" s="31"/>
    </row>
    <row r="19" spans="1:8" ht="23" x14ac:dyDescent="0.25">
      <c r="A19" s="30">
        <v>4</v>
      </c>
      <c r="B19" s="103" t="s">
        <v>30</v>
      </c>
      <c r="C19" s="32"/>
      <c r="D19" s="32"/>
      <c r="E19" s="33"/>
      <c r="F19" s="31"/>
      <c r="G19" s="33"/>
      <c r="H19" s="31"/>
    </row>
    <row r="20" spans="1:8" ht="11.5" x14ac:dyDescent="0.25">
      <c r="A20" s="34"/>
      <c r="B20" s="31"/>
      <c r="C20" s="32"/>
      <c r="D20" s="32"/>
      <c r="E20" s="33"/>
      <c r="F20" s="31"/>
      <c r="G20" s="33"/>
      <c r="H20" s="31"/>
    </row>
    <row r="21" spans="1:8" ht="11.5" x14ac:dyDescent="0.25">
      <c r="A21" s="30">
        <v>5</v>
      </c>
      <c r="B21" s="31" t="s">
        <v>31</v>
      </c>
      <c r="C21" s="32"/>
      <c r="D21" s="32"/>
      <c r="E21" s="33"/>
      <c r="F21" s="31"/>
      <c r="G21" s="33"/>
      <c r="H21" s="31"/>
    </row>
    <row r="22" spans="1:8" ht="11.5" x14ac:dyDescent="0.25">
      <c r="A22" s="34"/>
      <c r="B22" s="31"/>
      <c r="C22" s="32"/>
      <c r="D22" s="32"/>
      <c r="E22" s="33"/>
      <c r="F22" s="31"/>
      <c r="G22" s="33"/>
      <c r="H22" s="31"/>
    </row>
    <row r="23" spans="1:8" ht="11.5" x14ac:dyDescent="0.25">
      <c r="A23" s="30">
        <v>6</v>
      </c>
      <c r="B23" s="31" t="s">
        <v>32</v>
      </c>
      <c r="C23" s="32"/>
      <c r="D23" s="32"/>
      <c r="E23" s="33"/>
      <c r="F23" s="31"/>
      <c r="G23" s="33"/>
      <c r="H23" s="31"/>
    </row>
    <row r="24" spans="1:8" ht="11.5" x14ac:dyDescent="0.25">
      <c r="A24" s="34"/>
      <c r="B24" s="31"/>
      <c r="C24" s="32"/>
      <c r="D24" s="32"/>
      <c r="E24" s="33"/>
      <c r="F24" s="31"/>
      <c r="G24" s="33"/>
      <c r="H24" s="31"/>
    </row>
    <row r="25" spans="1:8" ht="11.5" x14ac:dyDescent="0.25">
      <c r="A25" s="30">
        <v>7</v>
      </c>
      <c r="B25" s="31" t="s">
        <v>33</v>
      </c>
      <c r="C25" s="32"/>
      <c r="D25" s="32"/>
      <c r="E25" s="33"/>
      <c r="F25" s="31"/>
      <c r="G25" s="33"/>
      <c r="H25" s="31"/>
    </row>
    <row r="26" spans="1:8" ht="11.5" x14ac:dyDescent="0.25">
      <c r="A26" s="34"/>
      <c r="B26" s="31"/>
      <c r="C26" s="32"/>
      <c r="D26" s="32"/>
      <c r="E26" s="33"/>
      <c r="F26" s="31"/>
      <c r="G26" s="33"/>
      <c r="H26" s="31"/>
    </row>
    <row r="27" spans="1:8" ht="11.5" x14ac:dyDescent="0.25">
      <c r="A27" s="30">
        <v>8</v>
      </c>
      <c r="B27" s="31" t="s">
        <v>34</v>
      </c>
      <c r="C27" s="32"/>
      <c r="D27" s="32"/>
      <c r="E27" s="33"/>
      <c r="F27" s="31"/>
      <c r="G27" s="33"/>
      <c r="H27" s="31"/>
    </row>
    <row r="28" spans="1:8" ht="11.5" x14ac:dyDescent="0.25">
      <c r="A28" s="30"/>
      <c r="B28" s="31"/>
      <c r="C28" s="32"/>
      <c r="D28" s="32"/>
      <c r="E28" s="33"/>
      <c r="F28" s="31"/>
      <c r="G28" s="33"/>
      <c r="H28" s="31"/>
    </row>
    <row r="29" spans="1:8" ht="11.5" x14ac:dyDescent="0.25">
      <c r="A29" s="31"/>
      <c r="B29" s="31" t="s">
        <v>35</v>
      </c>
      <c r="C29" s="32"/>
      <c r="D29" s="32"/>
      <c r="E29" s="33"/>
      <c r="F29" s="31"/>
      <c r="G29" s="37"/>
      <c r="H29" s="31"/>
    </row>
    <row r="30" spans="1:8" ht="11.5" x14ac:dyDescent="0.25">
      <c r="A30" s="38" t="s">
        <v>36</v>
      </c>
      <c r="B30" s="31"/>
      <c r="C30" s="32"/>
      <c r="D30" s="32"/>
      <c r="E30" s="33"/>
      <c r="F30" s="31"/>
      <c r="G30" s="33"/>
      <c r="H30" s="31"/>
    </row>
    <row r="31" spans="1:8" ht="11.5" x14ac:dyDescent="0.25">
      <c r="A31" s="31"/>
      <c r="B31" s="31"/>
      <c r="C31" s="32"/>
      <c r="D31" s="32"/>
      <c r="E31" s="33"/>
      <c r="F31" s="31"/>
      <c r="G31" s="33"/>
      <c r="H31" s="31"/>
    </row>
    <row r="32" spans="1:8" ht="11.5" x14ac:dyDescent="0.25">
      <c r="A32" s="173">
        <v>1</v>
      </c>
      <c r="B32" s="174" t="s">
        <v>17</v>
      </c>
      <c r="C32" s="175"/>
      <c r="D32" s="175"/>
      <c r="E32" s="176"/>
      <c r="F32" s="177"/>
      <c r="G32" s="176"/>
      <c r="H32" s="177"/>
    </row>
    <row r="33" spans="1:8" ht="23" x14ac:dyDescent="0.25">
      <c r="A33" s="178">
        <v>1.1000000000000001</v>
      </c>
      <c r="B33" s="179" t="s">
        <v>579</v>
      </c>
      <c r="C33" s="175" t="s">
        <v>38</v>
      </c>
      <c r="D33" s="175">
        <v>1</v>
      </c>
      <c r="E33" s="176"/>
      <c r="F33" s="177"/>
      <c r="G33" s="176"/>
      <c r="H33" s="177"/>
    </row>
    <row r="34" spans="1:8" ht="46" x14ac:dyDescent="0.25">
      <c r="A34" s="178">
        <v>1.2</v>
      </c>
      <c r="B34" s="179" t="s">
        <v>580</v>
      </c>
      <c r="C34" s="180" t="s">
        <v>40</v>
      </c>
      <c r="D34" s="180">
        <f>8.84+9.65+1.46+1.28+2.07+2.57+0.05+0.58</f>
        <v>26.500000000000004</v>
      </c>
      <c r="E34" s="176"/>
      <c r="F34" s="177"/>
      <c r="G34" s="176"/>
      <c r="H34" s="177"/>
    </row>
    <row r="35" spans="1:8" ht="27.25" customHeight="1" x14ac:dyDescent="0.25">
      <c r="A35" s="178">
        <v>1.3</v>
      </c>
      <c r="B35" s="179" t="s">
        <v>41</v>
      </c>
      <c r="C35" s="175" t="s">
        <v>40</v>
      </c>
      <c r="D35" s="175">
        <f>4.5+2</f>
        <v>6.5</v>
      </c>
      <c r="E35" s="176"/>
      <c r="F35" s="177"/>
      <c r="G35" s="176"/>
      <c r="H35" s="177"/>
    </row>
    <row r="36" spans="1:8" ht="23" x14ac:dyDescent="0.25">
      <c r="A36" s="178">
        <v>1.4</v>
      </c>
      <c r="B36" s="179" t="s">
        <v>42</v>
      </c>
      <c r="C36" s="175" t="s">
        <v>40</v>
      </c>
      <c r="D36" s="175">
        <v>6.5</v>
      </c>
      <c r="E36" s="176"/>
      <c r="F36" s="177"/>
      <c r="G36" s="176"/>
      <c r="H36" s="177"/>
    </row>
    <row r="37" spans="1:8" ht="11.5" x14ac:dyDescent="0.25">
      <c r="A37" s="178">
        <v>1.5</v>
      </c>
      <c r="B37" s="177" t="s">
        <v>43</v>
      </c>
      <c r="C37" s="175" t="s">
        <v>38</v>
      </c>
      <c r="D37" s="175">
        <v>1</v>
      </c>
      <c r="E37" s="176"/>
      <c r="F37" s="177"/>
      <c r="G37" s="176"/>
      <c r="H37" s="177"/>
    </row>
    <row r="38" spans="1:8" ht="11.5" x14ac:dyDescent="0.25">
      <c r="A38" s="178">
        <v>1.6</v>
      </c>
      <c r="B38" s="177" t="s">
        <v>44</v>
      </c>
      <c r="C38" s="175" t="s">
        <v>38</v>
      </c>
      <c r="D38" s="175">
        <v>1</v>
      </c>
      <c r="E38" s="176"/>
      <c r="F38" s="177"/>
      <c r="G38" s="176"/>
      <c r="H38" s="177"/>
    </row>
    <row r="39" spans="1:8" ht="11.5" x14ac:dyDescent="0.25">
      <c r="A39" s="178">
        <v>1.7</v>
      </c>
      <c r="B39" s="177" t="s">
        <v>45</v>
      </c>
      <c r="C39" s="175" t="s">
        <v>38</v>
      </c>
      <c r="D39" s="175">
        <v>1</v>
      </c>
      <c r="E39" s="176"/>
      <c r="F39" s="177"/>
      <c r="G39" s="176"/>
      <c r="H39" s="177"/>
    </row>
    <row r="40" spans="1:8" ht="11.5" x14ac:dyDescent="0.25">
      <c r="A40" s="174" t="s">
        <v>46</v>
      </c>
      <c r="B40" s="177"/>
      <c r="C40" s="175"/>
      <c r="D40" s="175"/>
      <c r="E40" s="176"/>
      <c r="F40" s="177"/>
      <c r="G40" s="176"/>
      <c r="H40" s="177"/>
    </row>
    <row r="41" spans="1:8" ht="11.5" x14ac:dyDescent="0.25">
      <c r="A41" s="173" t="s">
        <v>19</v>
      </c>
      <c r="B41" s="174" t="s">
        <v>47</v>
      </c>
      <c r="C41" s="175"/>
      <c r="D41" s="175"/>
      <c r="E41" s="176"/>
      <c r="F41" s="177"/>
      <c r="G41" s="176"/>
      <c r="H41" s="177"/>
    </row>
    <row r="42" spans="1:8" ht="11.5" x14ac:dyDescent="0.25">
      <c r="A42" s="173">
        <v>2.1</v>
      </c>
      <c r="B42" s="174" t="s">
        <v>48</v>
      </c>
      <c r="C42" s="175"/>
      <c r="D42" s="175"/>
      <c r="E42" s="176"/>
      <c r="F42" s="177"/>
      <c r="G42" s="176"/>
      <c r="H42" s="177"/>
    </row>
    <row r="43" spans="1:8" ht="11.5" x14ac:dyDescent="0.25">
      <c r="A43" s="181" t="s">
        <v>49</v>
      </c>
      <c r="B43" s="177" t="s">
        <v>50</v>
      </c>
      <c r="C43" s="175" t="s">
        <v>51</v>
      </c>
      <c r="D43" s="175">
        <f>'Schedule 1'!D43</f>
        <v>1</v>
      </c>
      <c r="E43" s="176"/>
      <c r="F43" s="177"/>
      <c r="G43" s="176"/>
      <c r="H43" s="177"/>
    </row>
    <row r="44" spans="1:8" ht="11.5" x14ac:dyDescent="0.25">
      <c r="A44" s="181" t="s">
        <v>52</v>
      </c>
      <c r="B44" s="177" t="s">
        <v>53</v>
      </c>
      <c r="C44" s="175" t="s">
        <v>51</v>
      </c>
      <c r="D44" s="175">
        <f>'Schedule 1'!D44</f>
        <v>1</v>
      </c>
      <c r="E44" s="176"/>
      <c r="F44" s="177"/>
      <c r="G44" s="176"/>
      <c r="H44" s="177"/>
    </row>
    <row r="45" spans="1:8" s="93" customFormat="1" ht="11.5" x14ac:dyDescent="0.25">
      <c r="A45" s="181" t="s">
        <v>54</v>
      </c>
      <c r="B45" s="177" t="s">
        <v>55</v>
      </c>
      <c r="C45" s="175" t="s">
        <v>51</v>
      </c>
      <c r="D45" s="175">
        <f>'Schedule 1'!D45</f>
        <v>2</v>
      </c>
      <c r="E45" s="176"/>
      <c r="F45" s="177"/>
      <c r="G45" s="176"/>
      <c r="H45" s="177"/>
    </row>
    <row r="46" spans="1:8" ht="11.5" x14ac:dyDescent="0.25">
      <c r="A46" s="181" t="s">
        <v>56</v>
      </c>
      <c r="B46" s="177" t="s">
        <v>57</v>
      </c>
      <c r="C46" s="175" t="s">
        <v>51</v>
      </c>
      <c r="D46" s="175">
        <f>'Schedule 1'!D46</f>
        <v>1</v>
      </c>
      <c r="E46" s="176"/>
      <c r="F46" s="177"/>
      <c r="G46" s="176"/>
      <c r="H46" s="177"/>
    </row>
    <row r="47" spans="1:8" ht="11.5" x14ac:dyDescent="0.25">
      <c r="A47" s="181" t="s">
        <v>58</v>
      </c>
      <c r="B47" s="177" t="s">
        <v>59</v>
      </c>
      <c r="C47" s="175" t="s">
        <v>51</v>
      </c>
      <c r="D47" s="175">
        <f>'Schedule 1'!D47</f>
        <v>1</v>
      </c>
      <c r="E47" s="176"/>
      <c r="F47" s="177"/>
      <c r="G47" s="176"/>
      <c r="H47" s="177"/>
    </row>
    <row r="48" spans="1:8" ht="11.5" x14ac:dyDescent="0.25">
      <c r="A48" s="181" t="s">
        <v>60</v>
      </c>
      <c r="B48" s="177" t="s">
        <v>61</v>
      </c>
      <c r="C48" s="175" t="s">
        <v>51</v>
      </c>
      <c r="D48" s="175">
        <f>'Schedule 1'!D48</f>
        <v>1</v>
      </c>
      <c r="E48" s="176"/>
      <c r="F48" s="177"/>
      <c r="G48" s="176"/>
      <c r="H48" s="177"/>
    </row>
    <row r="49" spans="1:8" ht="11.5" x14ac:dyDescent="0.25">
      <c r="A49" s="181"/>
      <c r="B49" s="177" t="s">
        <v>62</v>
      </c>
      <c r="C49" s="175"/>
      <c r="D49" s="175">
        <f>SUM(D43:D48)</f>
        <v>7</v>
      </c>
      <c r="E49" s="176"/>
      <c r="F49" s="177"/>
      <c r="G49" s="176"/>
      <c r="H49" s="177"/>
    </row>
    <row r="50" spans="1:8" ht="11.5" x14ac:dyDescent="0.25">
      <c r="A50" s="173">
        <v>2.2000000000000002</v>
      </c>
      <c r="B50" s="174" t="s">
        <v>63</v>
      </c>
      <c r="C50" s="182"/>
      <c r="D50" s="182"/>
      <c r="E50" s="183"/>
      <c r="F50" s="174"/>
      <c r="G50" s="183"/>
      <c r="H50" s="174"/>
    </row>
    <row r="51" spans="1:8" ht="11.5" x14ac:dyDescent="0.25">
      <c r="A51" s="181" t="s">
        <v>64</v>
      </c>
      <c r="B51" s="177" t="s">
        <v>50</v>
      </c>
      <c r="C51" s="175" t="s">
        <v>51</v>
      </c>
      <c r="D51" s="175">
        <f>'Schedule 1'!D51</f>
        <v>1</v>
      </c>
      <c r="E51" s="176"/>
      <c r="F51" s="177"/>
      <c r="G51" s="176"/>
      <c r="H51" s="177"/>
    </row>
    <row r="52" spans="1:8" ht="11.5" x14ac:dyDescent="0.25">
      <c r="A52" s="181" t="s">
        <v>65</v>
      </c>
      <c r="B52" s="177" t="s">
        <v>53</v>
      </c>
      <c r="C52" s="175" t="s">
        <v>51</v>
      </c>
      <c r="D52" s="175">
        <f>'Schedule 1'!D52</f>
        <v>1</v>
      </c>
      <c r="E52" s="176"/>
      <c r="F52" s="177"/>
      <c r="G52" s="176"/>
      <c r="H52" s="177"/>
    </row>
    <row r="53" spans="1:8" ht="12" customHeight="1" x14ac:dyDescent="0.25">
      <c r="A53" s="181" t="s">
        <v>66</v>
      </c>
      <c r="B53" s="177" t="s">
        <v>55</v>
      </c>
      <c r="C53" s="175" t="s">
        <v>51</v>
      </c>
      <c r="D53" s="175">
        <f>'Schedule 1'!D53</f>
        <v>1</v>
      </c>
      <c r="E53" s="176"/>
      <c r="F53" s="177"/>
      <c r="G53" s="176"/>
      <c r="H53" s="177"/>
    </row>
    <row r="54" spans="1:8" ht="12" customHeight="1" x14ac:dyDescent="0.25">
      <c r="A54" s="181" t="s">
        <v>67</v>
      </c>
      <c r="B54" s="177" t="s">
        <v>57</v>
      </c>
      <c r="C54" s="175" t="s">
        <v>51</v>
      </c>
      <c r="D54" s="175">
        <f>'Schedule 1'!D54</f>
        <v>1</v>
      </c>
      <c r="E54" s="176"/>
      <c r="F54" s="177"/>
      <c r="G54" s="176"/>
      <c r="H54" s="177"/>
    </row>
    <row r="55" spans="1:8" ht="12" customHeight="1" x14ac:dyDescent="0.25">
      <c r="A55" s="181" t="s">
        <v>68</v>
      </c>
      <c r="B55" s="177" t="s">
        <v>59</v>
      </c>
      <c r="C55" s="175" t="s">
        <v>51</v>
      </c>
      <c r="D55" s="175">
        <f>'Schedule 1'!D55</f>
        <v>1</v>
      </c>
      <c r="E55" s="176"/>
      <c r="F55" s="177"/>
      <c r="G55" s="176"/>
      <c r="H55" s="177"/>
    </row>
    <row r="56" spans="1:8" ht="12" customHeight="1" x14ac:dyDescent="0.25">
      <c r="A56" s="181" t="s">
        <v>69</v>
      </c>
      <c r="B56" s="177" t="s">
        <v>61</v>
      </c>
      <c r="C56" s="175" t="s">
        <v>51</v>
      </c>
      <c r="D56" s="175">
        <f>'Schedule 1'!D56</f>
        <v>1</v>
      </c>
      <c r="E56" s="176"/>
      <c r="F56" s="177"/>
      <c r="G56" s="176"/>
      <c r="H56" s="177"/>
    </row>
    <row r="57" spans="1:8" ht="11.5" x14ac:dyDescent="0.25">
      <c r="A57" s="181"/>
      <c r="B57" s="177" t="s">
        <v>62</v>
      </c>
      <c r="C57" s="175"/>
      <c r="D57" s="175">
        <f>SUM(D51:D56)</f>
        <v>6</v>
      </c>
      <c r="E57" s="176"/>
      <c r="F57" s="177"/>
      <c r="G57" s="176"/>
      <c r="H57" s="177"/>
    </row>
    <row r="58" spans="1:8" ht="11.5" x14ac:dyDescent="0.25">
      <c r="A58" s="173">
        <v>2.2999999999999998</v>
      </c>
      <c r="B58" s="174" t="s">
        <v>70</v>
      </c>
      <c r="C58" s="175"/>
      <c r="D58" s="175"/>
      <c r="E58" s="176"/>
      <c r="F58" s="177"/>
      <c r="G58" s="176"/>
      <c r="H58" s="177"/>
    </row>
    <row r="59" spans="1:8" ht="11.5" x14ac:dyDescent="0.25">
      <c r="A59" s="181" t="s">
        <v>71</v>
      </c>
      <c r="B59" s="177" t="s">
        <v>50</v>
      </c>
      <c r="C59" s="175" t="s">
        <v>51</v>
      </c>
      <c r="D59" s="175">
        <f>'Schedule 1'!D59</f>
        <v>1</v>
      </c>
      <c r="E59" s="176"/>
      <c r="F59" s="177"/>
      <c r="G59" s="176"/>
      <c r="H59" s="177"/>
    </row>
    <row r="60" spans="1:8" ht="11.5" x14ac:dyDescent="0.25">
      <c r="A60" s="181" t="s">
        <v>72</v>
      </c>
      <c r="B60" s="177" t="s">
        <v>53</v>
      </c>
      <c r="C60" s="175" t="s">
        <v>51</v>
      </c>
      <c r="D60" s="175">
        <f>'Schedule 1'!D60</f>
        <v>1</v>
      </c>
      <c r="E60" s="176"/>
      <c r="F60" s="177"/>
      <c r="G60" s="176"/>
      <c r="H60" s="177"/>
    </row>
    <row r="61" spans="1:8" ht="13" customHeight="1" x14ac:dyDescent="0.25">
      <c r="A61" s="181" t="s">
        <v>73</v>
      </c>
      <c r="B61" s="177" t="s">
        <v>55</v>
      </c>
      <c r="C61" s="175" t="s">
        <v>51</v>
      </c>
      <c r="D61" s="175">
        <f>'Schedule 1'!D61</f>
        <v>1</v>
      </c>
      <c r="E61" s="176"/>
      <c r="F61" s="177"/>
      <c r="G61" s="176"/>
      <c r="H61" s="177"/>
    </row>
    <row r="62" spans="1:8" ht="15.75" customHeight="1" x14ac:dyDescent="0.25">
      <c r="A62" s="181" t="s">
        <v>74</v>
      </c>
      <c r="B62" s="177" t="s">
        <v>57</v>
      </c>
      <c r="C62" s="175" t="s">
        <v>51</v>
      </c>
      <c r="D62" s="175">
        <f>'Schedule 1'!D62</f>
        <v>1</v>
      </c>
      <c r="E62" s="176"/>
      <c r="F62" s="177"/>
      <c r="G62" s="176"/>
      <c r="H62" s="177"/>
    </row>
    <row r="63" spans="1:8" ht="12" customHeight="1" x14ac:dyDescent="0.25">
      <c r="A63" s="181" t="s">
        <v>75</v>
      </c>
      <c r="B63" s="177" t="s">
        <v>59</v>
      </c>
      <c r="C63" s="175" t="s">
        <v>51</v>
      </c>
      <c r="D63" s="175">
        <f>'Schedule 1'!D63</f>
        <v>1</v>
      </c>
      <c r="E63" s="176"/>
      <c r="F63" s="177"/>
      <c r="G63" s="176"/>
      <c r="H63" s="177"/>
    </row>
    <row r="64" spans="1:8" ht="12" customHeight="1" x14ac:dyDescent="0.25">
      <c r="A64" s="181" t="s">
        <v>76</v>
      </c>
      <c r="B64" s="177" t="s">
        <v>61</v>
      </c>
      <c r="C64" s="175" t="s">
        <v>51</v>
      </c>
      <c r="D64" s="175">
        <f>'Schedule 1'!D64</f>
        <v>1</v>
      </c>
      <c r="E64" s="176"/>
      <c r="F64" s="177"/>
      <c r="G64" s="176"/>
      <c r="H64" s="177"/>
    </row>
    <row r="65" spans="1:8" ht="11.5" x14ac:dyDescent="0.25">
      <c r="A65" s="181"/>
      <c r="B65" s="177" t="s">
        <v>62</v>
      </c>
      <c r="C65" s="175"/>
      <c r="D65" s="175">
        <f>SUM(D59:D64)</f>
        <v>6</v>
      </c>
      <c r="E65" s="176"/>
      <c r="F65" s="177"/>
      <c r="G65" s="176"/>
      <c r="H65" s="177"/>
    </row>
    <row r="66" spans="1:8" ht="11.5" x14ac:dyDescent="0.25">
      <c r="A66" s="184" t="str">
        <f>A1</f>
        <v>400/132kV MAKINDU Transmission lines- LILO</v>
      </c>
      <c r="B66" s="185"/>
      <c r="C66" s="186"/>
      <c r="D66" s="186"/>
      <c r="E66" s="187"/>
      <c r="F66" s="185"/>
      <c r="G66" s="187"/>
      <c r="H66" s="188"/>
    </row>
    <row r="67" spans="1:8" ht="11.5" x14ac:dyDescent="0.25">
      <c r="A67" s="189" t="s">
        <v>1</v>
      </c>
      <c r="B67" s="190"/>
      <c r="C67" s="191"/>
      <c r="D67" s="191"/>
      <c r="E67" s="192"/>
      <c r="F67" s="190"/>
      <c r="G67" s="192"/>
      <c r="H67" s="193"/>
    </row>
    <row r="68" spans="1:8" ht="11.5" x14ac:dyDescent="0.25">
      <c r="A68" s="189" t="s">
        <v>576</v>
      </c>
      <c r="B68" s="190"/>
      <c r="C68" s="191"/>
      <c r="D68" s="191"/>
      <c r="E68" s="192"/>
      <c r="F68" s="190"/>
      <c r="G68" s="192"/>
      <c r="H68" s="193"/>
    </row>
    <row r="69" spans="1:8" ht="11.5" x14ac:dyDescent="0.25">
      <c r="A69" s="194" t="s">
        <v>577</v>
      </c>
      <c r="B69" s="195"/>
      <c r="C69" s="196"/>
      <c r="D69" s="196"/>
      <c r="E69" s="197"/>
      <c r="F69" s="195"/>
      <c r="G69" s="197"/>
      <c r="H69" s="198"/>
    </row>
    <row r="70" spans="1:8" ht="11.5" x14ac:dyDescent="0.25">
      <c r="A70" s="173">
        <v>2.4</v>
      </c>
      <c r="B70" s="174" t="s">
        <v>77</v>
      </c>
      <c r="C70" s="175"/>
      <c r="D70" s="175"/>
      <c r="E70" s="176"/>
      <c r="F70" s="177"/>
      <c r="G70" s="176"/>
      <c r="H70" s="177"/>
    </row>
    <row r="71" spans="1:8" ht="11.5" x14ac:dyDescent="0.25">
      <c r="A71" s="181" t="s">
        <v>78</v>
      </c>
      <c r="B71" s="177" t="s">
        <v>50</v>
      </c>
      <c r="C71" s="175" t="s">
        <v>51</v>
      </c>
      <c r="D71" s="175">
        <f>'Schedule 1'!D71</f>
        <v>1</v>
      </c>
      <c r="E71" s="176"/>
      <c r="F71" s="177"/>
      <c r="G71" s="176"/>
      <c r="H71" s="177"/>
    </row>
    <row r="72" spans="1:8" ht="11.5" x14ac:dyDescent="0.25">
      <c r="A72" s="181" t="s">
        <v>79</v>
      </c>
      <c r="B72" s="177" t="s">
        <v>53</v>
      </c>
      <c r="C72" s="175" t="s">
        <v>51</v>
      </c>
      <c r="D72" s="175">
        <f>'Schedule 1'!D72</f>
        <v>1</v>
      </c>
      <c r="E72" s="176"/>
      <c r="F72" s="177"/>
      <c r="G72" s="176"/>
      <c r="H72" s="177"/>
    </row>
    <row r="73" spans="1:8" ht="11.5" x14ac:dyDescent="0.25">
      <c r="A73" s="181" t="s">
        <v>80</v>
      </c>
      <c r="B73" s="177" t="s">
        <v>55</v>
      </c>
      <c r="C73" s="175" t="s">
        <v>51</v>
      </c>
      <c r="D73" s="175">
        <f>'Schedule 1'!D73</f>
        <v>2</v>
      </c>
      <c r="E73" s="176"/>
      <c r="F73" s="177"/>
      <c r="G73" s="176"/>
      <c r="H73" s="177"/>
    </row>
    <row r="74" spans="1:8" ht="11.5" x14ac:dyDescent="0.25">
      <c r="A74" s="181" t="s">
        <v>81</v>
      </c>
      <c r="B74" s="177" t="s">
        <v>57</v>
      </c>
      <c r="C74" s="175" t="s">
        <v>51</v>
      </c>
      <c r="D74" s="175">
        <f>'Schedule 1'!D74</f>
        <v>1</v>
      </c>
      <c r="E74" s="176"/>
      <c r="F74" s="177"/>
      <c r="G74" s="176"/>
      <c r="H74" s="177"/>
    </row>
    <row r="75" spans="1:8" ht="11.5" x14ac:dyDescent="0.25">
      <c r="A75" s="181" t="s">
        <v>82</v>
      </c>
      <c r="B75" s="177" t="s">
        <v>59</v>
      </c>
      <c r="C75" s="175" t="s">
        <v>51</v>
      </c>
      <c r="D75" s="175">
        <f>'Schedule 1'!D75</f>
        <v>1</v>
      </c>
      <c r="E75" s="176"/>
      <c r="F75" s="177"/>
      <c r="G75" s="176"/>
      <c r="H75" s="177"/>
    </row>
    <row r="76" spans="1:8" ht="11.5" x14ac:dyDescent="0.25">
      <c r="A76" s="181" t="s">
        <v>83</v>
      </c>
      <c r="B76" s="177" t="s">
        <v>61</v>
      </c>
      <c r="C76" s="175" t="s">
        <v>51</v>
      </c>
      <c r="D76" s="175">
        <f>'Schedule 1'!D76</f>
        <v>1</v>
      </c>
      <c r="E76" s="176"/>
      <c r="F76" s="177"/>
      <c r="G76" s="176"/>
      <c r="H76" s="177"/>
    </row>
    <row r="77" spans="1:8" ht="11.5" x14ac:dyDescent="0.25">
      <c r="A77" s="181"/>
      <c r="B77" s="177" t="s">
        <v>62</v>
      </c>
      <c r="C77" s="175"/>
      <c r="D77" s="175">
        <f>SUM(D71:D76)</f>
        <v>7</v>
      </c>
      <c r="E77" s="176"/>
      <c r="F77" s="177"/>
      <c r="G77" s="176"/>
      <c r="H77" s="177"/>
    </row>
    <row r="78" spans="1:8" ht="11.5" x14ac:dyDescent="0.25">
      <c r="A78" s="173">
        <v>2.5</v>
      </c>
      <c r="B78" s="174" t="s">
        <v>84</v>
      </c>
      <c r="C78" s="175"/>
      <c r="D78" s="175"/>
      <c r="E78" s="176"/>
      <c r="F78" s="177"/>
      <c r="G78" s="176"/>
      <c r="H78" s="177"/>
    </row>
    <row r="79" spans="1:8" s="94" customFormat="1" ht="11.5" x14ac:dyDescent="0.25">
      <c r="A79" s="181" t="s">
        <v>85</v>
      </c>
      <c r="B79" s="177" t="s">
        <v>50</v>
      </c>
      <c r="C79" s="175" t="s">
        <v>51</v>
      </c>
      <c r="D79" s="175">
        <f>'Schedule 1'!D79</f>
        <v>1</v>
      </c>
      <c r="E79" s="176"/>
      <c r="F79" s="177"/>
      <c r="G79" s="176"/>
      <c r="H79" s="177"/>
    </row>
    <row r="80" spans="1:8" s="93" customFormat="1" ht="11.5" x14ac:dyDescent="0.25">
      <c r="A80" s="181" t="s">
        <v>86</v>
      </c>
      <c r="B80" s="177" t="s">
        <v>53</v>
      </c>
      <c r="C80" s="175" t="s">
        <v>51</v>
      </c>
      <c r="D80" s="175">
        <f>'Schedule 1'!D80</f>
        <v>1</v>
      </c>
      <c r="E80" s="176"/>
      <c r="F80" s="177"/>
      <c r="G80" s="176"/>
      <c r="H80" s="177"/>
    </row>
    <row r="81" spans="1:11" ht="11.5" x14ac:dyDescent="0.25">
      <c r="A81" s="181" t="s">
        <v>87</v>
      </c>
      <c r="B81" s="177" t="s">
        <v>55</v>
      </c>
      <c r="C81" s="175" t="s">
        <v>51</v>
      </c>
      <c r="D81" s="175">
        <f>'Schedule 1'!D81</f>
        <v>2</v>
      </c>
      <c r="E81" s="176"/>
      <c r="F81" s="177"/>
      <c r="G81" s="176"/>
      <c r="H81" s="177"/>
    </row>
    <row r="82" spans="1:11" ht="11.5" x14ac:dyDescent="0.25">
      <c r="A82" s="181" t="s">
        <v>88</v>
      </c>
      <c r="B82" s="177" t="s">
        <v>57</v>
      </c>
      <c r="C82" s="175" t="s">
        <v>51</v>
      </c>
      <c r="D82" s="175">
        <f>'Schedule 1'!D82</f>
        <v>1</v>
      </c>
      <c r="E82" s="176"/>
      <c r="F82" s="177"/>
      <c r="G82" s="176"/>
      <c r="H82" s="177"/>
    </row>
    <row r="83" spans="1:11" ht="11.5" x14ac:dyDescent="0.25">
      <c r="A83" s="181" t="s">
        <v>89</v>
      </c>
      <c r="B83" s="177" t="s">
        <v>59</v>
      </c>
      <c r="C83" s="175" t="s">
        <v>51</v>
      </c>
      <c r="D83" s="175">
        <f>'Schedule 1'!D83</f>
        <v>1</v>
      </c>
      <c r="E83" s="176"/>
      <c r="F83" s="177"/>
      <c r="G83" s="176"/>
      <c r="H83" s="177"/>
    </row>
    <row r="84" spans="1:11" ht="11.5" x14ac:dyDescent="0.25">
      <c r="A84" s="181" t="s">
        <v>90</v>
      </c>
      <c r="B84" s="177" t="s">
        <v>61</v>
      </c>
      <c r="C84" s="175" t="s">
        <v>51</v>
      </c>
      <c r="D84" s="175">
        <f>'Schedule 1'!D84</f>
        <v>1</v>
      </c>
      <c r="E84" s="176"/>
      <c r="F84" s="177"/>
      <c r="G84" s="176"/>
      <c r="H84" s="177"/>
    </row>
    <row r="85" spans="1:11" ht="15.75" customHeight="1" x14ac:dyDescent="0.25">
      <c r="A85" s="181"/>
      <c r="B85" s="177" t="s">
        <v>62</v>
      </c>
      <c r="C85" s="175"/>
      <c r="D85" s="175">
        <f>SUM(D79:D84)</f>
        <v>7</v>
      </c>
      <c r="E85" s="176"/>
      <c r="F85" s="177"/>
      <c r="G85" s="176"/>
      <c r="H85" s="177"/>
    </row>
    <row r="86" spans="1:11" ht="16.75" customHeight="1" x14ac:dyDescent="0.25">
      <c r="A86" s="173">
        <v>2.6</v>
      </c>
      <c r="B86" s="174" t="s">
        <v>91</v>
      </c>
      <c r="C86" s="175"/>
      <c r="D86" s="175"/>
      <c r="E86" s="176"/>
      <c r="F86" s="176"/>
      <c r="G86" s="176"/>
      <c r="H86" s="176"/>
    </row>
    <row r="87" spans="1:11" ht="11.5" x14ac:dyDescent="0.25">
      <c r="A87" s="181" t="s">
        <v>92</v>
      </c>
      <c r="B87" s="177" t="s">
        <v>50</v>
      </c>
      <c r="C87" s="175" t="s">
        <v>51</v>
      </c>
      <c r="D87" s="175">
        <f>'Schedule 1'!D87</f>
        <v>1</v>
      </c>
      <c r="E87" s="176"/>
      <c r="F87" s="176"/>
      <c r="G87" s="176"/>
      <c r="H87" s="176"/>
    </row>
    <row r="88" spans="1:11" ht="11.5" x14ac:dyDescent="0.25">
      <c r="A88" s="181" t="s">
        <v>93</v>
      </c>
      <c r="B88" s="177" t="s">
        <v>53</v>
      </c>
      <c r="C88" s="175" t="s">
        <v>51</v>
      </c>
      <c r="D88" s="175">
        <f>'Schedule 1'!D88</f>
        <v>1</v>
      </c>
      <c r="E88" s="176"/>
      <c r="F88" s="176"/>
      <c r="G88" s="176"/>
      <c r="H88" s="176"/>
    </row>
    <row r="89" spans="1:11" ht="11.5" x14ac:dyDescent="0.25">
      <c r="A89" s="181" t="s">
        <v>94</v>
      </c>
      <c r="B89" s="177" t="s">
        <v>55</v>
      </c>
      <c r="C89" s="175" t="s">
        <v>51</v>
      </c>
      <c r="D89" s="175">
        <f>'Schedule 1'!D89</f>
        <v>1</v>
      </c>
      <c r="E89" s="176"/>
      <c r="F89" s="176"/>
      <c r="G89" s="176"/>
      <c r="H89" s="176"/>
    </row>
    <row r="90" spans="1:11" ht="11.5" x14ac:dyDescent="0.25">
      <c r="A90" s="181" t="s">
        <v>95</v>
      </c>
      <c r="B90" s="177" t="s">
        <v>57</v>
      </c>
      <c r="C90" s="175" t="s">
        <v>51</v>
      </c>
      <c r="D90" s="175">
        <f>'Schedule 1'!D90</f>
        <v>1</v>
      </c>
      <c r="E90" s="176"/>
      <c r="F90" s="176"/>
      <c r="G90" s="176"/>
      <c r="H90" s="176"/>
    </row>
    <row r="91" spans="1:11" ht="11.5" x14ac:dyDescent="0.25">
      <c r="A91" s="181" t="s">
        <v>96</v>
      </c>
      <c r="B91" s="177" t="s">
        <v>59</v>
      </c>
      <c r="C91" s="175" t="s">
        <v>51</v>
      </c>
      <c r="D91" s="175">
        <f>'Schedule 1'!D91</f>
        <v>1</v>
      </c>
      <c r="E91" s="176"/>
      <c r="F91" s="176"/>
      <c r="G91" s="176"/>
      <c r="H91" s="176"/>
    </row>
    <row r="92" spans="1:11" ht="11.5" x14ac:dyDescent="0.25">
      <c r="A92" s="181" t="s">
        <v>97</v>
      </c>
      <c r="B92" s="177" t="s">
        <v>61</v>
      </c>
      <c r="C92" s="175" t="s">
        <v>51</v>
      </c>
      <c r="D92" s="175">
        <f>'Schedule 1'!D92</f>
        <v>1</v>
      </c>
      <c r="E92" s="176"/>
      <c r="F92" s="176"/>
      <c r="G92" s="176"/>
      <c r="H92" s="176"/>
    </row>
    <row r="93" spans="1:11" s="93" customFormat="1" ht="11.5" x14ac:dyDescent="0.25">
      <c r="A93" s="181"/>
      <c r="B93" s="177" t="s">
        <v>62</v>
      </c>
      <c r="C93" s="175"/>
      <c r="D93" s="175">
        <f>SUM(D87:D92)</f>
        <v>6</v>
      </c>
      <c r="E93" s="176"/>
      <c r="F93" s="176"/>
      <c r="G93" s="176"/>
      <c r="H93" s="176"/>
      <c r="K93" s="1"/>
    </row>
    <row r="94" spans="1:11" ht="11.5" x14ac:dyDescent="0.25">
      <c r="A94" s="264" t="s">
        <v>98</v>
      </c>
      <c r="B94" s="265"/>
      <c r="C94" s="175"/>
      <c r="D94" s="182">
        <f>D93+D85+D77+D65+D57+D49</f>
        <v>39</v>
      </c>
      <c r="E94" s="176"/>
      <c r="F94" s="177"/>
      <c r="G94" s="176"/>
      <c r="H94" s="177"/>
    </row>
    <row r="95" spans="1:11" ht="11.5" x14ac:dyDescent="0.25">
      <c r="A95" s="173" t="s">
        <v>21</v>
      </c>
      <c r="B95" s="174" t="s">
        <v>99</v>
      </c>
      <c r="C95" s="175"/>
      <c r="D95" s="175"/>
      <c r="E95" s="176"/>
      <c r="F95" s="177"/>
      <c r="G95" s="176"/>
      <c r="H95" s="177"/>
    </row>
    <row r="96" spans="1:11" ht="11.5" x14ac:dyDescent="0.25">
      <c r="A96" s="173">
        <v>2.7</v>
      </c>
      <c r="B96" s="174" t="s">
        <v>100</v>
      </c>
      <c r="C96" s="175"/>
      <c r="D96" s="175"/>
      <c r="E96" s="176"/>
      <c r="F96" s="177"/>
      <c r="G96" s="176"/>
      <c r="H96" s="177"/>
    </row>
    <row r="97" spans="1:8" ht="11.5" x14ac:dyDescent="0.25">
      <c r="A97" s="181" t="s">
        <v>101</v>
      </c>
      <c r="B97" s="177" t="s">
        <v>50</v>
      </c>
      <c r="C97" s="175" t="s">
        <v>51</v>
      </c>
      <c r="D97" s="175">
        <f>'Schedule 1'!D97</f>
        <v>1</v>
      </c>
      <c r="E97" s="176"/>
      <c r="F97" s="177"/>
      <c r="G97" s="176"/>
      <c r="H97" s="177"/>
    </row>
    <row r="98" spans="1:8" ht="11.5" x14ac:dyDescent="0.25">
      <c r="A98" s="181" t="s">
        <v>102</v>
      </c>
      <c r="B98" s="177" t="s">
        <v>53</v>
      </c>
      <c r="C98" s="175" t="s">
        <v>51</v>
      </c>
      <c r="D98" s="175">
        <f>'Schedule 1'!D98</f>
        <v>1</v>
      </c>
      <c r="E98" s="176"/>
      <c r="F98" s="177"/>
      <c r="G98" s="176"/>
      <c r="H98" s="177"/>
    </row>
    <row r="99" spans="1:8" ht="9.25" customHeight="1" x14ac:dyDescent="0.25">
      <c r="A99" s="181" t="s">
        <v>103</v>
      </c>
      <c r="B99" s="177" t="s">
        <v>55</v>
      </c>
      <c r="C99" s="175" t="s">
        <v>51</v>
      </c>
      <c r="D99" s="175">
        <f>'Schedule 1'!D99</f>
        <v>3</v>
      </c>
      <c r="E99" s="176"/>
      <c r="F99" s="177"/>
      <c r="G99" s="176"/>
      <c r="H99" s="177"/>
    </row>
    <row r="100" spans="1:8" ht="11.5" x14ac:dyDescent="0.25">
      <c r="A100" s="181" t="s">
        <v>104</v>
      </c>
      <c r="B100" s="177" t="s">
        <v>57</v>
      </c>
      <c r="C100" s="175" t="s">
        <v>51</v>
      </c>
      <c r="D100" s="175">
        <f>'Schedule 1'!D100</f>
        <v>1</v>
      </c>
      <c r="E100" s="176"/>
      <c r="F100" s="177"/>
      <c r="G100" s="176"/>
      <c r="H100" s="177"/>
    </row>
    <row r="101" spans="1:8" ht="11.5" x14ac:dyDescent="0.25">
      <c r="A101" s="181" t="s">
        <v>105</v>
      </c>
      <c r="B101" s="177" t="s">
        <v>59</v>
      </c>
      <c r="C101" s="175" t="s">
        <v>51</v>
      </c>
      <c r="D101" s="175">
        <f>'Schedule 1'!D101</f>
        <v>1</v>
      </c>
      <c r="E101" s="176"/>
      <c r="F101" s="177"/>
      <c r="G101" s="176"/>
      <c r="H101" s="177"/>
    </row>
    <row r="102" spans="1:8" ht="11.5" x14ac:dyDescent="0.25">
      <c r="A102" s="181" t="s">
        <v>106</v>
      </c>
      <c r="B102" s="177" t="s">
        <v>61</v>
      </c>
      <c r="C102" s="175" t="s">
        <v>51</v>
      </c>
      <c r="D102" s="175">
        <f>'Schedule 1'!D102</f>
        <v>1</v>
      </c>
      <c r="E102" s="176"/>
      <c r="F102" s="177"/>
      <c r="G102" s="176"/>
      <c r="H102" s="177"/>
    </row>
    <row r="103" spans="1:8" ht="11.5" x14ac:dyDescent="0.25">
      <c r="A103" s="181"/>
      <c r="B103" s="177" t="s">
        <v>62</v>
      </c>
      <c r="C103" s="175"/>
      <c r="D103" s="175">
        <f>SUM(D97:D102)</f>
        <v>8</v>
      </c>
      <c r="E103" s="176"/>
      <c r="F103" s="177"/>
      <c r="G103" s="176"/>
      <c r="H103" s="177"/>
    </row>
    <row r="104" spans="1:8" ht="11.5" x14ac:dyDescent="0.25">
      <c r="A104" s="173">
        <v>2.8</v>
      </c>
      <c r="B104" s="174" t="s">
        <v>107</v>
      </c>
      <c r="C104" s="182"/>
      <c r="D104" s="182"/>
      <c r="E104" s="183"/>
      <c r="F104" s="174"/>
      <c r="G104" s="183"/>
      <c r="H104" s="174"/>
    </row>
    <row r="105" spans="1:8" ht="11.5" x14ac:dyDescent="0.25">
      <c r="A105" s="181" t="s">
        <v>108</v>
      </c>
      <c r="B105" s="177" t="s">
        <v>50</v>
      </c>
      <c r="C105" s="175" t="s">
        <v>51</v>
      </c>
      <c r="D105" s="175">
        <f>'Schedule 1'!D105</f>
        <v>1</v>
      </c>
      <c r="E105" s="176"/>
      <c r="F105" s="177"/>
      <c r="G105" s="176"/>
      <c r="H105" s="177"/>
    </row>
    <row r="106" spans="1:8" s="93" customFormat="1" ht="11.5" x14ac:dyDescent="0.25">
      <c r="A106" s="181" t="s">
        <v>109</v>
      </c>
      <c r="B106" s="177" t="s">
        <v>53</v>
      </c>
      <c r="C106" s="175" t="s">
        <v>51</v>
      </c>
      <c r="D106" s="175">
        <f>'Schedule 1'!D106</f>
        <v>1</v>
      </c>
      <c r="E106" s="176"/>
      <c r="F106" s="177"/>
      <c r="G106" s="176"/>
      <c r="H106" s="177"/>
    </row>
    <row r="107" spans="1:8" ht="11.5" x14ac:dyDescent="0.25">
      <c r="A107" s="181" t="s">
        <v>110</v>
      </c>
      <c r="B107" s="177" t="s">
        <v>55</v>
      </c>
      <c r="C107" s="175" t="s">
        <v>51</v>
      </c>
      <c r="D107" s="175">
        <f>'Schedule 1'!D107</f>
        <v>1</v>
      </c>
      <c r="E107" s="176"/>
      <c r="F107" s="177"/>
      <c r="G107" s="176"/>
      <c r="H107" s="177"/>
    </row>
    <row r="108" spans="1:8" ht="11.5" x14ac:dyDescent="0.25">
      <c r="A108" s="181" t="s">
        <v>111</v>
      </c>
      <c r="B108" s="177" t="s">
        <v>57</v>
      </c>
      <c r="C108" s="175" t="s">
        <v>51</v>
      </c>
      <c r="D108" s="175">
        <f>'Schedule 1'!D108</f>
        <v>1</v>
      </c>
      <c r="E108" s="176"/>
      <c r="F108" s="177"/>
      <c r="G108" s="176"/>
      <c r="H108" s="177"/>
    </row>
    <row r="109" spans="1:8" ht="11.5" x14ac:dyDescent="0.25">
      <c r="A109" s="181" t="s">
        <v>112</v>
      </c>
      <c r="B109" s="177" t="s">
        <v>59</v>
      </c>
      <c r="C109" s="175" t="s">
        <v>51</v>
      </c>
      <c r="D109" s="175">
        <f>'Schedule 1'!D109</f>
        <v>1</v>
      </c>
      <c r="E109" s="176"/>
      <c r="F109" s="177"/>
      <c r="G109" s="176"/>
      <c r="H109" s="177"/>
    </row>
    <row r="110" spans="1:8" ht="11.5" x14ac:dyDescent="0.25">
      <c r="A110" s="181" t="s">
        <v>113</v>
      </c>
      <c r="B110" s="177" t="s">
        <v>61</v>
      </c>
      <c r="C110" s="175" t="s">
        <v>51</v>
      </c>
      <c r="D110" s="175">
        <f>'Schedule 1'!D110</f>
        <v>1</v>
      </c>
      <c r="E110" s="176"/>
      <c r="F110" s="177"/>
      <c r="G110" s="176"/>
      <c r="H110" s="177"/>
    </row>
    <row r="111" spans="1:8" ht="12" customHeight="1" x14ac:dyDescent="0.25">
      <c r="A111" s="181"/>
      <c r="B111" s="177" t="s">
        <v>62</v>
      </c>
      <c r="C111" s="175"/>
      <c r="D111" s="175">
        <f>SUM(D105:D110)</f>
        <v>6</v>
      </c>
      <c r="E111" s="176"/>
      <c r="F111" s="177"/>
      <c r="G111" s="176"/>
      <c r="H111" s="177"/>
    </row>
    <row r="112" spans="1:8" ht="12" customHeight="1" x14ac:dyDescent="0.25">
      <c r="A112" s="173">
        <v>2.9</v>
      </c>
      <c r="B112" s="174" t="s">
        <v>114</v>
      </c>
      <c r="C112" s="175"/>
      <c r="D112" s="175"/>
      <c r="E112" s="176"/>
      <c r="F112" s="177"/>
      <c r="G112" s="176"/>
      <c r="H112" s="177"/>
    </row>
    <row r="113" spans="1:12" ht="12" customHeight="1" x14ac:dyDescent="0.25">
      <c r="A113" s="181" t="s">
        <v>115</v>
      </c>
      <c r="B113" s="177" t="s">
        <v>50</v>
      </c>
      <c r="C113" s="175" t="s">
        <v>51</v>
      </c>
      <c r="D113" s="175">
        <f>'Schedule 1'!D113</f>
        <v>1</v>
      </c>
      <c r="E113" s="176"/>
      <c r="F113" s="177"/>
      <c r="G113" s="176"/>
      <c r="H113" s="177"/>
    </row>
    <row r="114" spans="1:12" ht="12" customHeight="1" x14ac:dyDescent="0.25">
      <c r="A114" s="181" t="s">
        <v>116</v>
      </c>
      <c r="B114" s="177" t="s">
        <v>53</v>
      </c>
      <c r="C114" s="175" t="s">
        <v>51</v>
      </c>
      <c r="D114" s="175">
        <f>'Schedule 1'!D114</f>
        <v>1</v>
      </c>
      <c r="E114" s="176"/>
      <c r="F114" s="177"/>
      <c r="G114" s="176"/>
      <c r="H114" s="177"/>
    </row>
    <row r="115" spans="1:12" ht="11.5" x14ac:dyDescent="0.25">
      <c r="A115" s="181" t="s">
        <v>117</v>
      </c>
      <c r="B115" s="177" t="s">
        <v>55</v>
      </c>
      <c r="C115" s="175" t="s">
        <v>51</v>
      </c>
      <c r="D115" s="175">
        <f>'Schedule 1'!D115</f>
        <v>1</v>
      </c>
      <c r="E115" s="176"/>
      <c r="F115" s="177"/>
      <c r="G115" s="176"/>
      <c r="H115" s="177"/>
    </row>
    <row r="116" spans="1:12" ht="11.5" x14ac:dyDescent="0.25">
      <c r="A116" s="181" t="s">
        <v>118</v>
      </c>
      <c r="B116" s="177" t="s">
        <v>57</v>
      </c>
      <c r="C116" s="175" t="s">
        <v>51</v>
      </c>
      <c r="D116" s="175">
        <f>'Schedule 1'!D116</f>
        <v>1</v>
      </c>
      <c r="E116" s="176"/>
      <c r="F116" s="177"/>
      <c r="G116" s="176"/>
      <c r="H116" s="177"/>
    </row>
    <row r="117" spans="1:12" ht="11.5" x14ac:dyDescent="0.25">
      <c r="A117" s="181" t="s">
        <v>119</v>
      </c>
      <c r="B117" s="177" t="s">
        <v>59</v>
      </c>
      <c r="C117" s="175" t="s">
        <v>51</v>
      </c>
      <c r="D117" s="175">
        <f>'Schedule 1'!D117</f>
        <v>1</v>
      </c>
      <c r="E117" s="176"/>
      <c r="F117" s="177"/>
      <c r="G117" s="176"/>
      <c r="H117" s="177"/>
    </row>
    <row r="118" spans="1:12" ht="11.5" x14ac:dyDescent="0.25">
      <c r="A118" s="181" t="s">
        <v>120</v>
      </c>
      <c r="B118" s="177" t="s">
        <v>61</v>
      </c>
      <c r="C118" s="175" t="s">
        <v>51</v>
      </c>
      <c r="D118" s="175">
        <f>'Schedule 1'!D118</f>
        <v>1</v>
      </c>
      <c r="E118" s="176"/>
      <c r="F118" s="177"/>
      <c r="G118" s="176"/>
      <c r="H118" s="177"/>
    </row>
    <row r="119" spans="1:12" s="93" customFormat="1" ht="13" customHeight="1" x14ac:dyDescent="0.25">
      <c r="A119" s="181"/>
      <c r="B119" s="177" t="s">
        <v>62</v>
      </c>
      <c r="C119" s="175"/>
      <c r="D119" s="175">
        <f>SUM(D113:D118)</f>
        <v>6</v>
      </c>
      <c r="E119" s="176"/>
      <c r="F119" s="177"/>
      <c r="G119" s="176"/>
      <c r="H119" s="177"/>
    </row>
    <row r="120" spans="1:12" ht="13" customHeight="1" x14ac:dyDescent="0.25">
      <c r="A120" s="199">
        <v>2.1</v>
      </c>
      <c r="B120" s="174" t="s">
        <v>121</v>
      </c>
      <c r="C120" s="175"/>
      <c r="D120" s="175"/>
      <c r="E120" s="176"/>
      <c r="F120" s="177"/>
      <c r="G120" s="176"/>
      <c r="H120" s="177"/>
    </row>
    <row r="121" spans="1:12" ht="13" customHeight="1" x14ac:dyDescent="0.25">
      <c r="A121" s="181" t="s">
        <v>122</v>
      </c>
      <c r="B121" s="177" t="s">
        <v>50</v>
      </c>
      <c r="C121" s="175" t="s">
        <v>51</v>
      </c>
      <c r="D121" s="175">
        <f>'Schedule 1'!D121</f>
        <v>1</v>
      </c>
      <c r="E121" s="176"/>
      <c r="F121" s="177"/>
      <c r="G121" s="176"/>
      <c r="H121" s="177"/>
    </row>
    <row r="122" spans="1:12" ht="14.25" customHeight="1" x14ac:dyDescent="0.25">
      <c r="A122" s="181" t="s">
        <v>123</v>
      </c>
      <c r="B122" s="177" t="s">
        <v>53</v>
      </c>
      <c r="C122" s="175" t="s">
        <v>51</v>
      </c>
      <c r="D122" s="175">
        <f>'Schedule 1'!D122</f>
        <v>1</v>
      </c>
      <c r="E122" s="176"/>
      <c r="F122" s="177"/>
      <c r="G122" s="176"/>
      <c r="H122" s="177"/>
    </row>
    <row r="123" spans="1:12" ht="14.25" customHeight="1" x14ac:dyDescent="0.25">
      <c r="A123" s="181" t="s">
        <v>124</v>
      </c>
      <c r="B123" s="177" t="s">
        <v>55</v>
      </c>
      <c r="C123" s="175" t="s">
        <v>51</v>
      </c>
      <c r="D123" s="175">
        <f>'Schedule 1'!D123</f>
        <v>1</v>
      </c>
      <c r="E123" s="176"/>
      <c r="F123" s="177"/>
      <c r="G123" s="176"/>
      <c r="H123" s="177"/>
      <c r="L123" s="93"/>
    </row>
    <row r="124" spans="1:12" ht="12" customHeight="1" x14ac:dyDescent="0.25">
      <c r="A124" s="181" t="s">
        <v>125</v>
      </c>
      <c r="B124" s="177" t="s">
        <v>57</v>
      </c>
      <c r="C124" s="175" t="s">
        <v>51</v>
      </c>
      <c r="D124" s="175">
        <f>'Schedule 1'!D124</f>
        <v>1</v>
      </c>
      <c r="E124" s="176"/>
      <c r="F124" s="177"/>
      <c r="G124" s="176"/>
      <c r="H124" s="177"/>
    </row>
    <row r="125" spans="1:12" ht="13.5" customHeight="1" x14ac:dyDescent="0.25">
      <c r="A125" s="181" t="s">
        <v>126</v>
      </c>
      <c r="B125" s="177" t="s">
        <v>59</v>
      </c>
      <c r="C125" s="175" t="s">
        <v>51</v>
      </c>
      <c r="D125" s="175">
        <f>'Schedule 1'!D125</f>
        <v>1</v>
      </c>
      <c r="E125" s="176"/>
      <c r="F125" s="177"/>
      <c r="G125" s="176"/>
      <c r="H125" s="177"/>
    </row>
    <row r="126" spans="1:12" ht="11.5" x14ac:dyDescent="0.25">
      <c r="A126" s="181" t="s">
        <v>127</v>
      </c>
      <c r="B126" s="177" t="s">
        <v>61</v>
      </c>
      <c r="C126" s="175" t="s">
        <v>51</v>
      </c>
      <c r="D126" s="175">
        <f>'Schedule 1'!D126</f>
        <v>1</v>
      </c>
      <c r="E126" s="176"/>
      <c r="F126" s="177"/>
      <c r="G126" s="176"/>
      <c r="H126" s="177"/>
    </row>
    <row r="127" spans="1:12" ht="11.5" x14ac:dyDescent="0.25">
      <c r="A127" s="181"/>
      <c r="B127" s="177" t="s">
        <v>62</v>
      </c>
      <c r="C127" s="175"/>
      <c r="D127" s="175">
        <f>SUM(D121:D126)</f>
        <v>6</v>
      </c>
      <c r="E127" s="176"/>
      <c r="F127" s="177"/>
      <c r="G127" s="176"/>
      <c r="H127" s="177"/>
    </row>
    <row r="128" spans="1:12" ht="11.5" x14ac:dyDescent="0.25">
      <c r="A128" s="184" t="s">
        <v>0</v>
      </c>
      <c r="B128" s="185"/>
      <c r="C128" s="186"/>
      <c r="D128" s="186"/>
      <c r="E128" s="187"/>
      <c r="F128" s="185"/>
      <c r="G128" s="187"/>
      <c r="H128" s="188"/>
    </row>
    <row r="129" spans="1:8" ht="11.5" x14ac:dyDescent="0.25">
      <c r="A129" s="189" t="s">
        <v>1</v>
      </c>
      <c r="B129" s="190"/>
      <c r="C129" s="191"/>
      <c r="D129" s="191"/>
      <c r="E129" s="192"/>
      <c r="F129" s="190"/>
      <c r="G129" s="192"/>
      <c r="H129" s="193"/>
    </row>
    <row r="130" spans="1:8" ht="11.5" x14ac:dyDescent="0.25">
      <c r="A130" s="189" t="s">
        <v>576</v>
      </c>
      <c r="B130" s="190"/>
      <c r="C130" s="191"/>
      <c r="D130" s="191"/>
      <c r="E130" s="192"/>
      <c r="F130" s="190"/>
      <c r="G130" s="192"/>
      <c r="H130" s="193"/>
    </row>
    <row r="131" spans="1:8" ht="11.5" x14ac:dyDescent="0.25">
      <c r="A131" s="194" t="s">
        <v>577</v>
      </c>
      <c r="B131" s="195"/>
      <c r="C131" s="196"/>
      <c r="D131" s="196"/>
      <c r="E131" s="197"/>
      <c r="F131" s="195"/>
      <c r="G131" s="197"/>
      <c r="H131" s="198"/>
    </row>
    <row r="132" spans="1:8" ht="11.5" x14ac:dyDescent="0.25">
      <c r="A132" s="173">
        <v>2.11</v>
      </c>
      <c r="B132" s="174" t="s">
        <v>128</v>
      </c>
      <c r="C132" s="175"/>
      <c r="D132" s="175"/>
      <c r="E132" s="176"/>
      <c r="F132" s="177"/>
      <c r="G132" s="176"/>
      <c r="H132" s="177"/>
    </row>
    <row r="133" spans="1:8" ht="11.5" x14ac:dyDescent="0.25">
      <c r="A133" s="181" t="s">
        <v>129</v>
      </c>
      <c r="B133" s="177" t="s">
        <v>50</v>
      </c>
      <c r="C133" s="175" t="s">
        <v>51</v>
      </c>
      <c r="D133" s="175">
        <f>'Schedule 1'!D133</f>
        <v>1</v>
      </c>
      <c r="E133" s="176"/>
      <c r="F133" s="177"/>
      <c r="G133" s="176"/>
      <c r="H133" s="177"/>
    </row>
    <row r="134" spans="1:8" ht="11.5" x14ac:dyDescent="0.25">
      <c r="A134" s="181" t="s">
        <v>130</v>
      </c>
      <c r="B134" s="177" t="s">
        <v>53</v>
      </c>
      <c r="C134" s="175" t="s">
        <v>51</v>
      </c>
      <c r="D134" s="175">
        <f>'Schedule 1'!D134</f>
        <v>1</v>
      </c>
      <c r="E134" s="176"/>
      <c r="F134" s="177"/>
      <c r="G134" s="176"/>
      <c r="H134" s="177"/>
    </row>
    <row r="135" spans="1:8" ht="11.5" x14ac:dyDescent="0.25">
      <c r="A135" s="181" t="s">
        <v>131</v>
      </c>
      <c r="B135" s="177" t="s">
        <v>55</v>
      </c>
      <c r="C135" s="175" t="s">
        <v>51</v>
      </c>
      <c r="D135" s="175">
        <f>'Schedule 1'!D135</f>
        <v>5</v>
      </c>
      <c r="E135" s="176"/>
      <c r="F135" s="177"/>
      <c r="G135" s="176"/>
      <c r="H135" s="177"/>
    </row>
    <row r="136" spans="1:8" ht="11.5" x14ac:dyDescent="0.25">
      <c r="A136" s="181" t="s">
        <v>132</v>
      </c>
      <c r="B136" s="177" t="s">
        <v>57</v>
      </c>
      <c r="C136" s="175" t="s">
        <v>51</v>
      </c>
      <c r="D136" s="175">
        <f>'Schedule 1'!D136</f>
        <v>1</v>
      </c>
      <c r="E136" s="176"/>
      <c r="F136" s="177"/>
      <c r="G136" s="176"/>
      <c r="H136" s="177"/>
    </row>
    <row r="137" spans="1:8" ht="11.5" x14ac:dyDescent="0.25">
      <c r="A137" s="181" t="s">
        <v>133</v>
      </c>
      <c r="B137" s="177" t="s">
        <v>59</v>
      </c>
      <c r="C137" s="175" t="s">
        <v>51</v>
      </c>
      <c r="D137" s="175">
        <f>'Schedule 1'!D137</f>
        <v>1</v>
      </c>
      <c r="E137" s="176"/>
      <c r="F137" s="177"/>
      <c r="G137" s="176"/>
      <c r="H137" s="177"/>
    </row>
    <row r="138" spans="1:8" ht="11.5" x14ac:dyDescent="0.25">
      <c r="A138" s="181" t="s">
        <v>134</v>
      </c>
      <c r="B138" s="177" t="s">
        <v>61</v>
      </c>
      <c r="C138" s="175" t="s">
        <v>51</v>
      </c>
      <c r="D138" s="175">
        <f>'Schedule 1'!D138</f>
        <v>1</v>
      </c>
      <c r="E138" s="176"/>
      <c r="F138" s="177"/>
      <c r="G138" s="176"/>
      <c r="H138" s="177"/>
    </row>
    <row r="139" spans="1:8" ht="11.5" x14ac:dyDescent="0.25">
      <c r="A139" s="181"/>
      <c r="B139" s="177" t="s">
        <v>62</v>
      </c>
      <c r="C139" s="175"/>
      <c r="D139" s="175">
        <f>SUM(D133:D138)</f>
        <v>10</v>
      </c>
      <c r="E139" s="176"/>
      <c r="F139" s="177"/>
      <c r="G139" s="176"/>
      <c r="H139" s="177"/>
    </row>
    <row r="140" spans="1:8" ht="11.5" x14ac:dyDescent="0.25">
      <c r="A140" s="173">
        <v>2.12</v>
      </c>
      <c r="B140" s="174" t="s">
        <v>135</v>
      </c>
      <c r="C140" s="175"/>
      <c r="D140" s="175"/>
      <c r="E140" s="176"/>
      <c r="F140" s="177"/>
      <c r="G140" s="176"/>
      <c r="H140" s="177"/>
    </row>
    <row r="141" spans="1:8" s="93" customFormat="1" ht="11.5" x14ac:dyDescent="0.25">
      <c r="A141" s="181" t="s">
        <v>136</v>
      </c>
      <c r="B141" s="177" t="s">
        <v>50</v>
      </c>
      <c r="C141" s="175" t="s">
        <v>51</v>
      </c>
      <c r="D141" s="175">
        <f>'Schedule 1'!D141</f>
        <v>1</v>
      </c>
      <c r="E141" s="176"/>
      <c r="F141" s="177"/>
      <c r="G141" s="176"/>
      <c r="H141" s="177"/>
    </row>
    <row r="142" spans="1:8" ht="11.5" x14ac:dyDescent="0.25">
      <c r="A142" s="181" t="s">
        <v>137</v>
      </c>
      <c r="B142" s="177" t="s">
        <v>53</v>
      </c>
      <c r="C142" s="175" t="s">
        <v>51</v>
      </c>
      <c r="D142" s="175">
        <f>'Schedule 1'!D142</f>
        <v>1</v>
      </c>
      <c r="E142" s="176"/>
      <c r="F142" s="177"/>
      <c r="G142" s="176"/>
      <c r="H142" s="177"/>
    </row>
    <row r="143" spans="1:8" ht="11.5" x14ac:dyDescent="0.25">
      <c r="A143" s="181" t="s">
        <v>138</v>
      </c>
      <c r="B143" s="177" t="s">
        <v>55</v>
      </c>
      <c r="C143" s="175" t="s">
        <v>51</v>
      </c>
      <c r="D143" s="175">
        <f>'Schedule 1'!D143</f>
        <v>1</v>
      </c>
      <c r="E143" s="176"/>
      <c r="F143" s="177"/>
      <c r="G143" s="176"/>
      <c r="H143" s="177"/>
    </row>
    <row r="144" spans="1:8" ht="11.5" x14ac:dyDescent="0.25">
      <c r="A144" s="181" t="s">
        <v>139</v>
      </c>
      <c r="B144" s="177" t="s">
        <v>57</v>
      </c>
      <c r="C144" s="175" t="s">
        <v>51</v>
      </c>
      <c r="D144" s="175">
        <f>'Schedule 1'!D144</f>
        <v>1</v>
      </c>
      <c r="E144" s="176"/>
      <c r="F144" s="177"/>
      <c r="G144" s="176"/>
      <c r="H144" s="177"/>
    </row>
    <row r="145" spans="1:8" ht="11.5" x14ac:dyDescent="0.25">
      <c r="A145" s="181" t="s">
        <v>140</v>
      </c>
      <c r="B145" s="177" t="s">
        <v>59</v>
      </c>
      <c r="C145" s="175" t="s">
        <v>51</v>
      </c>
      <c r="D145" s="175">
        <f>'Schedule 1'!D145</f>
        <v>1</v>
      </c>
      <c r="E145" s="176"/>
      <c r="F145" s="177"/>
      <c r="G145" s="176"/>
      <c r="H145" s="177"/>
    </row>
    <row r="146" spans="1:8" ht="11.5" x14ac:dyDescent="0.25">
      <c r="A146" s="181" t="s">
        <v>141</v>
      </c>
      <c r="B146" s="177" t="s">
        <v>61</v>
      </c>
      <c r="C146" s="175" t="s">
        <v>51</v>
      </c>
      <c r="D146" s="175">
        <f>'Schedule 1'!D146</f>
        <v>1</v>
      </c>
      <c r="E146" s="176"/>
      <c r="F146" s="177"/>
      <c r="G146" s="176"/>
      <c r="H146" s="177"/>
    </row>
    <row r="147" spans="1:8" ht="11.5" x14ac:dyDescent="0.25">
      <c r="A147" s="181"/>
      <c r="B147" s="177" t="s">
        <v>62</v>
      </c>
      <c r="C147" s="175"/>
      <c r="D147" s="175">
        <f>SUM(D141:D146)</f>
        <v>6</v>
      </c>
      <c r="E147" s="176"/>
      <c r="F147" s="177"/>
      <c r="G147" s="176"/>
      <c r="H147" s="177"/>
    </row>
    <row r="148" spans="1:8" ht="11.5" x14ac:dyDescent="0.25">
      <c r="A148" s="173">
        <v>2.13</v>
      </c>
      <c r="B148" s="174" t="s">
        <v>142</v>
      </c>
      <c r="C148" s="175"/>
      <c r="D148" s="175"/>
      <c r="E148" s="176"/>
      <c r="F148" s="177"/>
      <c r="G148" s="176"/>
      <c r="H148" s="177"/>
    </row>
    <row r="149" spans="1:8" s="93" customFormat="1" ht="11.5" x14ac:dyDescent="0.25">
      <c r="A149" s="181" t="s">
        <v>143</v>
      </c>
      <c r="B149" s="177" t="s">
        <v>50</v>
      </c>
      <c r="C149" s="175" t="s">
        <v>51</v>
      </c>
      <c r="D149" s="175">
        <f>'Schedule 1'!D149</f>
        <v>1</v>
      </c>
      <c r="E149" s="176"/>
      <c r="F149" s="177"/>
      <c r="G149" s="176"/>
      <c r="H149" s="177"/>
    </row>
    <row r="150" spans="1:8" ht="11.5" x14ac:dyDescent="0.25">
      <c r="A150" s="181" t="s">
        <v>144</v>
      </c>
      <c r="B150" s="177" t="s">
        <v>53</v>
      </c>
      <c r="C150" s="175" t="s">
        <v>51</v>
      </c>
      <c r="D150" s="175">
        <f>'Schedule 1'!D150</f>
        <v>1</v>
      </c>
      <c r="E150" s="176"/>
      <c r="F150" s="177"/>
      <c r="G150" s="176"/>
      <c r="H150" s="177"/>
    </row>
    <row r="151" spans="1:8" s="94" customFormat="1" ht="11.5" x14ac:dyDescent="0.25">
      <c r="A151" s="181" t="s">
        <v>145</v>
      </c>
      <c r="B151" s="177" t="s">
        <v>55</v>
      </c>
      <c r="C151" s="175" t="s">
        <v>51</v>
      </c>
      <c r="D151" s="175">
        <f>'Schedule 1'!D151</f>
        <v>1</v>
      </c>
      <c r="E151" s="176"/>
      <c r="F151" s="177"/>
      <c r="G151" s="176"/>
      <c r="H151" s="177"/>
    </row>
    <row r="152" spans="1:8" s="93" customFormat="1" ht="11.5" x14ac:dyDescent="0.25">
      <c r="A152" s="181" t="s">
        <v>146</v>
      </c>
      <c r="B152" s="177" t="s">
        <v>57</v>
      </c>
      <c r="C152" s="175" t="s">
        <v>51</v>
      </c>
      <c r="D152" s="175">
        <f>'Schedule 1'!D152</f>
        <v>1</v>
      </c>
      <c r="E152" s="176"/>
      <c r="F152" s="177"/>
      <c r="G152" s="176"/>
      <c r="H152" s="177"/>
    </row>
    <row r="153" spans="1:8" ht="11.5" x14ac:dyDescent="0.25">
      <c r="A153" s="181" t="s">
        <v>147</v>
      </c>
      <c r="B153" s="177" t="s">
        <v>59</v>
      </c>
      <c r="C153" s="175" t="s">
        <v>51</v>
      </c>
      <c r="D153" s="175">
        <f>'Schedule 1'!D153</f>
        <v>1</v>
      </c>
      <c r="E153" s="176"/>
      <c r="F153" s="177"/>
      <c r="G153" s="176"/>
      <c r="H153" s="177"/>
    </row>
    <row r="154" spans="1:8" ht="11.5" x14ac:dyDescent="0.25">
      <c r="A154" s="181" t="s">
        <v>148</v>
      </c>
      <c r="B154" s="177" t="s">
        <v>61</v>
      </c>
      <c r="C154" s="175" t="s">
        <v>51</v>
      </c>
      <c r="D154" s="175">
        <f>'Schedule 1'!D154</f>
        <v>1</v>
      </c>
      <c r="E154" s="176"/>
      <c r="F154" s="177"/>
      <c r="G154" s="176"/>
      <c r="H154" s="177"/>
    </row>
    <row r="155" spans="1:8" ht="11.5" x14ac:dyDescent="0.25">
      <c r="A155" s="181"/>
      <c r="B155" s="177" t="s">
        <v>62</v>
      </c>
      <c r="C155" s="175"/>
      <c r="D155" s="175">
        <f>SUM(D149:D154)</f>
        <v>6</v>
      </c>
      <c r="E155" s="176"/>
      <c r="F155" s="177"/>
      <c r="G155" s="176"/>
      <c r="H155" s="177"/>
    </row>
    <row r="156" spans="1:8" ht="11.5" x14ac:dyDescent="0.25">
      <c r="A156" s="173">
        <v>2.14</v>
      </c>
      <c r="B156" s="174" t="s">
        <v>149</v>
      </c>
      <c r="C156" s="175"/>
      <c r="D156" s="175"/>
      <c r="E156" s="176"/>
      <c r="F156" s="177"/>
      <c r="G156" s="176"/>
      <c r="H156" s="177"/>
    </row>
    <row r="157" spans="1:8" ht="11.5" x14ac:dyDescent="0.25">
      <c r="A157" s="181" t="s">
        <v>150</v>
      </c>
      <c r="B157" s="177" t="s">
        <v>50</v>
      </c>
      <c r="C157" s="175" t="s">
        <v>51</v>
      </c>
      <c r="D157" s="175">
        <f>'Schedule 1'!D157</f>
        <v>1</v>
      </c>
      <c r="E157" s="176"/>
      <c r="F157" s="177"/>
      <c r="G157" s="176"/>
      <c r="H157" s="177"/>
    </row>
    <row r="158" spans="1:8" s="93" customFormat="1" ht="12" customHeight="1" x14ac:dyDescent="0.25">
      <c r="A158" s="181" t="s">
        <v>151</v>
      </c>
      <c r="B158" s="177" t="s">
        <v>53</v>
      </c>
      <c r="C158" s="175" t="s">
        <v>51</v>
      </c>
      <c r="D158" s="175">
        <f>'Schedule 1'!D158</f>
        <v>1</v>
      </c>
      <c r="E158" s="176"/>
      <c r="F158" s="177"/>
      <c r="G158" s="176"/>
      <c r="H158" s="177"/>
    </row>
    <row r="159" spans="1:8" ht="12" customHeight="1" x14ac:dyDescent="0.25">
      <c r="A159" s="181" t="s">
        <v>152</v>
      </c>
      <c r="B159" s="177" t="s">
        <v>55</v>
      </c>
      <c r="C159" s="175" t="s">
        <v>51</v>
      </c>
      <c r="D159" s="175">
        <f>'Schedule 1'!D159</f>
        <v>1</v>
      </c>
      <c r="E159" s="176"/>
      <c r="F159" s="177"/>
      <c r="G159" s="176"/>
      <c r="H159" s="177"/>
    </row>
    <row r="160" spans="1:8" ht="12" customHeight="1" x14ac:dyDescent="0.25">
      <c r="A160" s="181" t="s">
        <v>153</v>
      </c>
      <c r="B160" s="177" t="s">
        <v>57</v>
      </c>
      <c r="C160" s="175" t="s">
        <v>51</v>
      </c>
      <c r="D160" s="175">
        <f>'Schedule 1'!D160</f>
        <v>1</v>
      </c>
      <c r="E160" s="176"/>
      <c r="F160" s="177"/>
      <c r="G160" s="176"/>
      <c r="H160" s="177"/>
    </row>
    <row r="161" spans="1:10" ht="12" customHeight="1" x14ac:dyDescent="0.25">
      <c r="A161" s="181" t="s">
        <v>154</v>
      </c>
      <c r="B161" s="177" t="s">
        <v>59</v>
      </c>
      <c r="C161" s="175" t="s">
        <v>51</v>
      </c>
      <c r="D161" s="175">
        <f>'Schedule 1'!D161</f>
        <v>1</v>
      </c>
      <c r="E161" s="176"/>
      <c r="F161" s="177"/>
      <c r="G161" s="176"/>
      <c r="H161" s="177"/>
    </row>
    <row r="162" spans="1:10" s="93" customFormat="1" ht="11.5" x14ac:dyDescent="0.25">
      <c r="A162" s="181" t="s">
        <v>155</v>
      </c>
      <c r="B162" s="177" t="s">
        <v>61</v>
      </c>
      <c r="C162" s="175" t="s">
        <v>51</v>
      </c>
      <c r="D162" s="175">
        <f>'Schedule 1'!D162</f>
        <v>1</v>
      </c>
      <c r="E162" s="176"/>
      <c r="F162" s="177"/>
      <c r="G162" s="176"/>
      <c r="H162" s="177"/>
      <c r="J162" s="1"/>
    </row>
    <row r="163" spans="1:10" ht="11.5" x14ac:dyDescent="0.25">
      <c r="A163" s="181"/>
      <c r="B163" s="177" t="s">
        <v>62</v>
      </c>
      <c r="C163" s="175"/>
      <c r="D163" s="175">
        <f>SUM(D157:D162)</f>
        <v>6</v>
      </c>
      <c r="E163" s="176"/>
      <c r="F163" s="177"/>
      <c r="G163" s="176"/>
      <c r="H163" s="177"/>
    </row>
    <row r="164" spans="1:10" ht="11.5" x14ac:dyDescent="0.25">
      <c r="A164" s="173">
        <v>2.15</v>
      </c>
      <c r="B164" s="174" t="s">
        <v>156</v>
      </c>
      <c r="C164" s="175" t="s">
        <v>38</v>
      </c>
      <c r="D164" s="175">
        <f>'Schedule 1'!D164</f>
        <v>1</v>
      </c>
      <c r="E164" s="176"/>
      <c r="F164" s="177"/>
      <c r="G164" s="176"/>
      <c r="H164" s="177"/>
    </row>
    <row r="165" spans="1:10" ht="11.5" x14ac:dyDescent="0.25">
      <c r="A165" s="264" t="s">
        <v>157</v>
      </c>
      <c r="B165" s="265"/>
      <c r="C165" s="175"/>
      <c r="D165" s="182">
        <f>D163+D155+D147+D139+D127+D119+D111+D103</f>
        <v>54</v>
      </c>
      <c r="E165" s="176"/>
      <c r="F165" s="177"/>
      <c r="G165" s="176"/>
      <c r="H165" s="177"/>
    </row>
    <row r="166" spans="1:10" ht="11.5" x14ac:dyDescent="0.25">
      <c r="A166" s="200" t="s">
        <v>158</v>
      </c>
      <c r="B166" s="190"/>
      <c r="C166" s="175"/>
      <c r="D166" s="182">
        <f>D165+D94</f>
        <v>93</v>
      </c>
      <c r="E166" s="176"/>
      <c r="F166" s="177"/>
      <c r="G166" s="176"/>
      <c r="H166" s="177"/>
    </row>
    <row r="167" spans="1:10" ht="11.5" x14ac:dyDescent="0.25">
      <c r="A167" s="173" t="s">
        <v>24</v>
      </c>
      <c r="B167" s="174" t="s">
        <v>25</v>
      </c>
      <c r="C167" s="175"/>
      <c r="D167" s="175"/>
      <c r="E167" s="176"/>
      <c r="F167" s="177"/>
      <c r="G167" s="176"/>
      <c r="H167" s="177"/>
    </row>
    <row r="168" spans="1:10" ht="11.5" x14ac:dyDescent="0.25">
      <c r="A168" s="201">
        <v>3.1</v>
      </c>
      <c r="B168" s="174" t="s">
        <v>159</v>
      </c>
      <c r="C168" s="182"/>
      <c r="D168" s="182"/>
      <c r="E168" s="176"/>
      <c r="F168" s="174"/>
      <c r="G168" s="176"/>
      <c r="H168" s="174"/>
    </row>
    <row r="169" spans="1:10" ht="11.5" x14ac:dyDescent="0.25">
      <c r="A169" s="177" t="s">
        <v>160</v>
      </c>
      <c r="B169" s="177" t="s">
        <v>161</v>
      </c>
      <c r="C169" s="175" t="s">
        <v>162</v>
      </c>
      <c r="D169" s="175">
        <f>'Schedule 1'!D169</f>
        <v>3</v>
      </c>
      <c r="E169" s="176"/>
      <c r="F169" s="177"/>
      <c r="G169" s="176"/>
      <c r="H169" s="177"/>
    </row>
    <row r="170" spans="1:10" ht="11.5" x14ac:dyDescent="0.25">
      <c r="A170" s="177" t="s">
        <v>163</v>
      </c>
      <c r="B170" s="177" t="s">
        <v>164</v>
      </c>
      <c r="C170" s="175" t="s">
        <v>162</v>
      </c>
      <c r="D170" s="175">
        <f>'Schedule 1'!D170</f>
        <v>3</v>
      </c>
      <c r="E170" s="176"/>
      <c r="F170" s="177"/>
      <c r="G170" s="176"/>
      <c r="H170" s="177"/>
    </row>
    <row r="171" spans="1:10" ht="11.5" x14ac:dyDescent="0.25">
      <c r="A171" s="177" t="s">
        <v>165</v>
      </c>
      <c r="B171" s="177" t="s">
        <v>166</v>
      </c>
      <c r="C171" s="175" t="s">
        <v>162</v>
      </c>
      <c r="D171" s="175">
        <f>'Schedule 1'!D171</f>
        <v>1</v>
      </c>
      <c r="E171" s="176"/>
      <c r="F171" s="177"/>
      <c r="G171" s="176"/>
      <c r="H171" s="177"/>
    </row>
    <row r="172" spans="1:10" ht="11.5" x14ac:dyDescent="0.25">
      <c r="A172" s="177" t="s">
        <v>167</v>
      </c>
      <c r="B172" s="177" t="s">
        <v>168</v>
      </c>
      <c r="C172" s="175" t="s">
        <v>162</v>
      </c>
      <c r="D172" s="175">
        <f>'Schedule 1'!D172</f>
        <v>1</v>
      </c>
      <c r="E172" s="176"/>
      <c r="F172" s="177"/>
      <c r="G172" s="176"/>
      <c r="H172" s="177"/>
    </row>
    <row r="173" spans="1:10" ht="11.5" x14ac:dyDescent="0.25">
      <c r="A173" s="177" t="s">
        <v>169</v>
      </c>
      <c r="B173" s="177" t="s">
        <v>170</v>
      </c>
      <c r="C173" s="175" t="s">
        <v>162</v>
      </c>
      <c r="D173" s="175">
        <f>'Schedule 1'!D173</f>
        <v>1</v>
      </c>
      <c r="E173" s="176"/>
      <c r="F173" s="177"/>
      <c r="G173" s="176"/>
      <c r="H173" s="177"/>
    </row>
    <row r="174" spans="1:10" ht="11.5" x14ac:dyDescent="0.25">
      <c r="A174" s="177" t="s">
        <v>171</v>
      </c>
      <c r="B174" s="177" t="s">
        <v>172</v>
      </c>
      <c r="C174" s="175" t="s">
        <v>162</v>
      </c>
      <c r="D174" s="175">
        <f>'Schedule 1'!D174</f>
        <v>1</v>
      </c>
      <c r="E174" s="176"/>
      <c r="F174" s="177"/>
      <c r="G174" s="176"/>
      <c r="H174" s="177"/>
    </row>
    <row r="175" spans="1:10" ht="13" customHeight="1" x14ac:dyDescent="0.25">
      <c r="A175" s="177" t="s">
        <v>173</v>
      </c>
      <c r="B175" s="177" t="s">
        <v>174</v>
      </c>
      <c r="C175" s="175" t="s">
        <v>162</v>
      </c>
      <c r="D175" s="175">
        <f>'Schedule 1'!D175</f>
        <v>1</v>
      </c>
      <c r="E175" s="176"/>
      <c r="F175" s="177"/>
      <c r="G175" s="176"/>
      <c r="H175" s="177"/>
    </row>
    <row r="176" spans="1:10" ht="13" customHeight="1" x14ac:dyDescent="0.25">
      <c r="A176" s="177" t="s">
        <v>175</v>
      </c>
      <c r="B176" s="177" t="s">
        <v>176</v>
      </c>
      <c r="C176" s="175" t="s">
        <v>162</v>
      </c>
      <c r="D176" s="175">
        <f>'Schedule 1'!D176</f>
        <v>4</v>
      </c>
      <c r="E176" s="176"/>
      <c r="F176" s="177"/>
      <c r="G176" s="176"/>
      <c r="H176" s="177"/>
    </row>
    <row r="177" spans="1:14" s="93" customFormat="1" ht="13" customHeight="1" x14ac:dyDescent="0.25">
      <c r="A177" s="177" t="s">
        <v>177</v>
      </c>
      <c r="B177" s="177" t="s">
        <v>178</v>
      </c>
      <c r="C177" s="175" t="s">
        <v>162</v>
      </c>
      <c r="D177" s="175">
        <f>'Schedule 1'!D177</f>
        <v>4</v>
      </c>
      <c r="E177" s="176"/>
      <c r="F177" s="177"/>
      <c r="G177" s="176"/>
      <c r="H177" s="177"/>
      <c r="N177" s="1"/>
    </row>
    <row r="178" spans="1:14" ht="13" customHeight="1" x14ac:dyDescent="0.25">
      <c r="A178" s="177" t="s">
        <v>179</v>
      </c>
      <c r="B178" s="177" t="s">
        <v>180</v>
      </c>
      <c r="C178" s="175" t="s">
        <v>162</v>
      </c>
      <c r="D178" s="175">
        <f>'Schedule 1'!D178</f>
        <v>12</v>
      </c>
      <c r="E178" s="176"/>
      <c r="F178" s="177"/>
      <c r="G178" s="176"/>
      <c r="H178" s="177"/>
    </row>
    <row r="179" spans="1:14" s="95" customFormat="1" ht="11.5" x14ac:dyDescent="0.25">
      <c r="A179" s="177" t="s">
        <v>181</v>
      </c>
      <c r="B179" s="177" t="s">
        <v>182</v>
      </c>
      <c r="C179" s="175" t="s">
        <v>162</v>
      </c>
      <c r="D179" s="175">
        <f>'Schedule 1'!D179</f>
        <v>4</v>
      </c>
      <c r="E179" s="176"/>
      <c r="F179" s="177"/>
      <c r="G179" s="176"/>
      <c r="H179" s="177"/>
      <c r="I179" s="94"/>
      <c r="N179" s="1"/>
    </row>
    <row r="180" spans="1:14" s="93" customFormat="1" ht="11.5" x14ac:dyDescent="0.25">
      <c r="A180" s="177" t="s">
        <v>183</v>
      </c>
      <c r="B180" s="177" t="s">
        <v>184</v>
      </c>
      <c r="C180" s="175" t="s">
        <v>162</v>
      </c>
      <c r="D180" s="175">
        <f>'Schedule 1'!D180</f>
        <v>4</v>
      </c>
      <c r="E180" s="176"/>
      <c r="F180" s="177"/>
      <c r="G180" s="176"/>
      <c r="H180" s="177"/>
      <c r="J180" s="1"/>
      <c r="N180" s="1"/>
    </row>
    <row r="181" spans="1:14" ht="11.5" x14ac:dyDescent="0.25">
      <c r="A181" s="181"/>
      <c r="B181" s="177" t="s">
        <v>185</v>
      </c>
      <c r="C181" s="175"/>
      <c r="D181" s="175">
        <f>D169</f>
        <v>3</v>
      </c>
      <c r="E181" s="176"/>
      <c r="F181" s="177"/>
      <c r="G181" s="176"/>
      <c r="H181" s="177"/>
    </row>
    <row r="182" spans="1:14" ht="11.5" x14ac:dyDescent="0.25">
      <c r="A182" s="201">
        <v>3.2</v>
      </c>
      <c r="B182" s="174" t="s">
        <v>186</v>
      </c>
      <c r="C182" s="182"/>
      <c r="D182" s="182"/>
      <c r="E182" s="176"/>
      <c r="F182" s="174"/>
      <c r="G182" s="176"/>
      <c r="H182" s="174"/>
    </row>
    <row r="183" spans="1:14" ht="11.5" x14ac:dyDescent="0.25">
      <c r="A183" s="177" t="s">
        <v>187</v>
      </c>
      <c r="B183" s="177" t="s">
        <v>161</v>
      </c>
      <c r="C183" s="175" t="s">
        <v>162</v>
      </c>
      <c r="D183" s="175">
        <f>'Schedule 1'!D183</f>
        <v>1</v>
      </c>
      <c r="E183" s="176"/>
      <c r="F183" s="177"/>
      <c r="G183" s="176"/>
      <c r="H183" s="177"/>
    </row>
    <row r="184" spans="1:14" ht="11.5" x14ac:dyDescent="0.25">
      <c r="A184" s="177" t="s">
        <v>188</v>
      </c>
      <c r="B184" s="177" t="s">
        <v>164</v>
      </c>
      <c r="C184" s="175" t="s">
        <v>162</v>
      </c>
      <c r="D184" s="175">
        <f>'Schedule 1'!D184</f>
        <v>1</v>
      </c>
      <c r="E184" s="176"/>
      <c r="F184" s="177"/>
      <c r="G184" s="176"/>
      <c r="H184" s="177"/>
    </row>
    <row r="185" spans="1:14" ht="11.5" x14ac:dyDescent="0.25">
      <c r="A185" s="202" t="s">
        <v>189</v>
      </c>
      <c r="B185" s="177" t="s">
        <v>166</v>
      </c>
      <c r="C185" s="175" t="s">
        <v>162</v>
      </c>
      <c r="D185" s="175">
        <f>'Schedule 1'!D185</f>
        <v>1</v>
      </c>
      <c r="E185" s="176"/>
      <c r="F185" s="177"/>
      <c r="G185" s="176"/>
      <c r="H185" s="177"/>
    </row>
    <row r="186" spans="1:14" ht="11.5" x14ac:dyDescent="0.25">
      <c r="A186" s="177" t="s">
        <v>190</v>
      </c>
      <c r="B186" s="177" t="s">
        <v>168</v>
      </c>
      <c r="C186" s="175" t="s">
        <v>162</v>
      </c>
      <c r="D186" s="175">
        <f>'Schedule 1'!D186</f>
        <v>1</v>
      </c>
      <c r="E186" s="176"/>
      <c r="F186" s="177"/>
      <c r="G186" s="176"/>
      <c r="H186" s="177"/>
    </row>
    <row r="187" spans="1:14" s="95" customFormat="1" ht="11.5" x14ac:dyDescent="0.25">
      <c r="A187" s="177" t="s">
        <v>191</v>
      </c>
      <c r="B187" s="177" t="s">
        <v>192</v>
      </c>
      <c r="C187" s="175" t="s">
        <v>162</v>
      </c>
      <c r="D187" s="175">
        <f>'Schedule 1'!D187</f>
        <v>1</v>
      </c>
      <c r="E187" s="176"/>
      <c r="F187" s="177"/>
      <c r="G187" s="176"/>
      <c r="H187" s="177"/>
    </row>
    <row r="188" spans="1:14" s="93" customFormat="1" ht="13.5" customHeight="1" x14ac:dyDescent="0.25">
      <c r="A188" s="177" t="s">
        <v>193</v>
      </c>
      <c r="B188" s="177" t="s">
        <v>172</v>
      </c>
      <c r="C188" s="175" t="s">
        <v>162</v>
      </c>
      <c r="D188" s="175">
        <f>'Schedule 1'!D188</f>
        <v>1</v>
      </c>
      <c r="E188" s="176"/>
      <c r="F188" s="177"/>
      <c r="G188" s="176"/>
      <c r="H188" s="177"/>
    </row>
    <row r="189" spans="1:14" s="93" customFormat="1" ht="13.5" customHeight="1" x14ac:dyDescent="0.25">
      <c r="A189" s="177" t="s">
        <v>194</v>
      </c>
      <c r="B189" s="177" t="s">
        <v>176</v>
      </c>
      <c r="C189" s="175" t="s">
        <v>162</v>
      </c>
      <c r="D189" s="175">
        <f>'Schedule 1'!D189</f>
        <v>4</v>
      </c>
      <c r="E189" s="176"/>
      <c r="F189" s="177"/>
      <c r="G189" s="176"/>
      <c r="H189" s="177"/>
    </row>
    <row r="190" spans="1:14" s="93" customFormat="1" ht="13.5" customHeight="1" x14ac:dyDescent="0.25">
      <c r="A190" s="177" t="s">
        <v>195</v>
      </c>
      <c r="B190" s="177" t="s">
        <v>178</v>
      </c>
      <c r="C190" s="175" t="s">
        <v>162</v>
      </c>
      <c r="D190" s="175">
        <f>'Schedule 1'!D190</f>
        <v>4</v>
      </c>
      <c r="E190" s="176"/>
      <c r="F190" s="177"/>
      <c r="G190" s="176"/>
      <c r="H190" s="177"/>
    </row>
    <row r="191" spans="1:14" s="93" customFormat="1" ht="13" customHeight="1" x14ac:dyDescent="0.25">
      <c r="A191" s="177" t="s">
        <v>196</v>
      </c>
      <c r="B191" s="177" t="s">
        <v>180</v>
      </c>
      <c r="C191" s="175" t="s">
        <v>162</v>
      </c>
      <c r="D191" s="175">
        <f>'Schedule 1'!D191</f>
        <v>4</v>
      </c>
      <c r="E191" s="176"/>
      <c r="F191" s="177"/>
      <c r="G191" s="176"/>
      <c r="H191" s="177"/>
    </row>
    <row r="192" spans="1:14" s="93" customFormat="1" ht="11.5" x14ac:dyDescent="0.25">
      <c r="A192" s="202" t="s">
        <v>197</v>
      </c>
      <c r="B192" s="177" t="s">
        <v>182</v>
      </c>
      <c r="C192" s="175" t="s">
        <v>162</v>
      </c>
      <c r="D192" s="175">
        <f>'Schedule 1'!D192</f>
        <v>4</v>
      </c>
      <c r="E192" s="176"/>
      <c r="F192" s="177"/>
      <c r="G192" s="176"/>
      <c r="H192" s="177"/>
    </row>
    <row r="193" spans="1:8" ht="11.5" x14ac:dyDescent="0.25">
      <c r="A193" s="202" t="s">
        <v>198</v>
      </c>
      <c r="B193" s="177" t="s">
        <v>184</v>
      </c>
      <c r="C193" s="175" t="s">
        <v>162</v>
      </c>
      <c r="D193" s="175">
        <f>'Schedule 1'!D193</f>
        <v>4</v>
      </c>
      <c r="E193" s="176"/>
      <c r="F193" s="177"/>
      <c r="G193" s="176"/>
      <c r="H193" s="177"/>
    </row>
    <row r="194" spans="1:8" s="95" customFormat="1" ht="11.5" x14ac:dyDescent="0.25">
      <c r="A194" s="202"/>
      <c r="B194" s="177" t="s">
        <v>185</v>
      </c>
      <c r="C194" s="175"/>
      <c r="D194" s="175">
        <f>D183</f>
        <v>1</v>
      </c>
      <c r="E194" s="176"/>
      <c r="F194" s="177"/>
      <c r="G194" s="176"/>
      <c r="H194" s="177"/>
    </row>
    <row r="195" spans="1:8" s="93" customFormat="1" ht="11.5" x14ac:dyDescent="0.25">
      <c r="A195" s="184" t="str">
        <f>A1</f>
        <v>400/132kV MAKINDU Transmission lines- LILO</v>
      </c>
      <c r="B195" s="185"/>
      <c r="C195" s="186"/>
      <c r="D195" s="186"/>
      <c r="E195" s="187"/>
      <c r="F195" s="185"/>
      <c r="G195" s="187"/>
      <c r="H195" s="188"/>
    </row>
    <row r="196" spans="1:8" ht="11.5" x14ac:dyDescent="0.25">
      <c r="A196" s="189" t="s">
        <v>1</v>
      </c>
      <c r="B196" s="190"/>
      <c r="C196" s="191"/>
      <c r="D196" s="191"/>
      <c r="E196" s="192"/>
      <c r="F196" s="190"/>
      <c r="G196" s="192"/>
      <c r="H196" s="193"/>
    </row>
    <row r="197" spans="1:8" ht="11.5" x14ac:dyDescent="0.25">
      <c r="A197" s="189" t="s">
        <v>576</v>
      </c>
      <c r="B197" s="190"/>
      <c r="C197" s="191"/>
      <c r="D197" s="191"/>
      <c r="E197" s="192"/>
      <c r="F197" s="190"/>
      <c r="G197" s="192"/>
      <c r="H197" s="193"/>
    </row>
    <row r="198" spans="1:8" ht="11.5" x14ac:dyDescent="0.25">
      <c r="A198" s="194" t="s">
        <v>577</v>
      </c>
      <c r="B198" s="195"/>
      <c r="C198" s="196"/>
      <c r="D198" s="196"/>
      <c r="E198" s="197"/>
      <c r="F198" s="195"/>
      <c r="G198" s="197"/>
      <c r="H198" s="198"/>
    </row>
    <row r="199" spans="1:8" ht="11.5" x14ac:dyDescent="0.25">
      <c r="A199" s="201">
        <v>3.3</v>
      </c>
      <c r="B199" s="174" t="s">
        <v>199</v>
      </c>
      <c r="C199" s="182"/>
      <c r="D199" s="182"/>
      <c r="E199" s="176"/>
      <c r="F199" s="174"/>
      <c r="G199" s="176"/>
      <c r="H199" s="174"/>
    </row>
    <row r="200" spans="1:8" ht="11.5" x14ac:dyDescent="0.25">
      <c r="A200" s="177" t="s">
        <v>200</v>
      </c>
      <c r="B200" s="177" t="s">
        <v>161</v>
      </c>
      <c r="C200" s="175" t="s">
        <v>162</v>
      </c>
      <c r="D200" s="175">
        <f>'Schedule 1'!D200</f>
        <v>1</v>
      </c>
      <c r="E200" s="176"/>
      <c r="F200" s="177"/>
      <c r="G200" s="176"/>
      <c r="H200" s="177"/>
    </row>
    <row r="201" spans="1:8" s="93" customFormat="1" ht="11.5" x14ac:dyDescent="0.25">
      <c r="A201" s="177" t="s">
        <v>201</v>
      </c>
      <c r="B201" s="177" t="s">
        <v>164</v>
      </c>
      <c r="C201" s="175" t="s">
        <v>162</v>
      </c>
      <c r="D201" s="175">
        <f>'Schedule 1'!D201</f>
        <v>1</v>
      </c>
      <c r="E201" s="176"/>
      <c r="F201" s="177"/>
      <c r="G201" s="176"/>
      <c r="H201" s="177"/>
    </row>
    <row r="202" spans="1:8" s="93" customFormat="1" ht="11.5" x14ac:dyDescent="0.25">
      <c r="A202" s="177" t="s">
        <v>202</v>
      </c>
      <c r="B202" s="177" t="s">
        <v>166</v>
      </c>
      <c r="C202" s="175" t="s">
        <v>162</v>
      </c>
      <c r="D202" s="175">
        <f>'Schedule 1'!D202</f>
        <v>1</v>
      </c>
      <c r="E202" s="176"/>
      <c r="F202" s="177"/>
      <c r="G202" s="176"/>
      <c r="H202" s="177"/>
    </row>
    <row r="203" spans="1:8" s="93" customFormat="1" ht="11.5" x14ac:dyDescent="0.25">
      <c r="A203" s="177" t="s">
        <v>203</v>
      </c>
      <c r="B203" s="177" t="s">
        <v>168</v>
      </c>
      <c r="C203" s="175" t="s">
        <v>162</v>
      </c>
      <c r="D203" s="175">
        <f>'Schedule 1'!D203</f>
        <v>1</v>
      </c>
      <c r="E203" s="176"/>
      <c r="F203" s="177"/>
      <c r="G203" s="176"/>
      <c r="H203" s="177"/>
    </row>
    <row r="204" spans="1:8" ht="11.5" x14ac:dyDescent="0.25">
      <c r="A204" s="177" t="s">
        <v>204</v>
      </c>
      <c r="B204" s="177" t="s">
        <v>192</v>
      </c>
      <c r="C204" s="175" t="s">
        <v>162</v>
      </c>
      <c r="D204" s="175">
        <f>'Schedule 1'!D204</f>
        <v>1</v>
      </c>
      <c r="E204" s="176"/>
      <c r="F204" s="177"/>
      <c r="G204" s="176"/>
      <c r="H204" s="177"/>
    </row>
    <row r="205" spans="1:8" ht="11.5" x14ac:dyDescent="0.25">
      <c r="A205" s="177" t="s">
        <v>205</v>
      </c>
      <c r="B205" s="177" t="s">
        <v>172</v>
      </c>
      <c r="C205" s="175" t="s">
        <v>162</v>
      </c>
      <c r="D205" s="175">
        <f>'Schedule 1'!D205</f>
        <v>1</v>
      </c>
      <c r="E205" s="176"/>
      <c r="F205" s="177"/>
      <c r="G205" s="176"/>
      <c r="H205" s="177"/>
    </row>
    <row r="206" spans="1:8" ht="11.5" x14ac:dyDescent="0.25">
      <c r="A206" s="177" t="s">
        <v>206</v>
      </c>
      <c r="B206" s="177" t="s">
        <v>176</v>
      </c>
      <c r="C206" s="175" t="s">
        <v>162</v>
      </c>
      <c r="D206" s="175">
        <f>'Schedule 1'!D206</f>
        <v>4</v>
      </c>
      <c r="E206" s="176"/>
      <c r="F206" s="177"/>
      <c r="G206" s="176"/>
      <c r="H206" s="177"/>
    </row>
    <row r="207" spans="1:8" ht="11.5" x14ac:dyDescent="0.25">
      <c r="A207" s="177" t="s">
        <v>207</v>
      </c>
      <c r="B207" s="177" t="s">
        <v>178</v>
      </c>
      <c r="C207" s="175" t="s">
        <v>162</v>
      </c>
      <c r="D207" s="175">
        <f>'Schedule 1'!D207</f>
        <v>4</v>
      </c>
      <c r="E207" s="176"/>
      <c r="F207" s="177"/>
      <c r="G207" s="176"/>
      <c r="H207" s="177"/>
    </row>
    <row r="208" spans="1:8" ht="11.5" x14ac:dyDescent="0.25">
      <c r="A208" s="177" t="s">
        <v>208</v>
      </c>
      <c r="B208" s="177" t="s">
        <v>180</v>
      </c>
      <c r="C208" s="175" t="s">
        <v>162</v>
      </c>
      <c r="D208" s="175">
        <f>'Schedule 1'!D208</f>
        <v>4</v>
      </c>
      <c r="E208" s="176"/>
      <c r="F208" s="177"/>
      <c r="G208" s="176"/>
      <c r="H208" s="177"/>
    </row>
    <row r="209" spans="1:8" ht="11.5" x14ac:dyDescent="0.25">
      <c r="A209" s="177" t="s">
        <v>209</v>
      </c>
      <c r="B209" s="177" t="s">
        <v>182</v>
      </c>
      <c r="C209" s="175" t="s">
        <v>162</v>
      </c>
      <c r="D209" s="175">
        <f>'Schedule 1'!D209</f>
        <v>4</v>
      </c>
      <c r="E209" s="176"/>
      <c r="F209" s="177"/>
      <c r="G209" s="176"/>
      <c r="H209" s="177"/>
    </row>
    <row r="210" spans="1:8" s="93" customFormat="1" ht="11.5" x14ac:dyDescent="0.25">
      <c r="A210" s="177" t="s">
        <v>210</v>
      </c>
      <c r="B210" s="177" t="s">
        <v>184</v>
      </c>
      <c r="C210" s="175" t="s">
        <v>162</v>
      </c>
      <c r="D210" s="175">
        <f>'Schedule 1'!D210</f>
        <v>4</v>
      </c>
      <c r="E210" s="176"/>
      <c r="F210" s="177"/>
      <c r="G210" s="176"/>
      <c r="H210" s="177"/>
    </row>
    <row r="211" spans="1:8" ht="11.5" x14ac:dyDescent="0.25">
      <c r="A211" s="181"/>
      <c r="B211" s="177" t="s">
        <v>185</v>
      </c>
      <c r="C211" s="175"/>
      <c r="D211" s="175">
        <f>D200</f>
        <v>1</v>
      </c>
      <c r="E211" s="176"/>
      <c r="F211" s="177"/>
      <c r="G211" s="176"/>
      <c r="H211" s="177"/>
    </row>
    <row r="212" spans="1:8" ht="11.5" x14ac:dyDescent="0.25">
      <c r="A212" s="201">
        <v>3.4</v>
      </c>
      <c r="B212" s="174" t="s">
        <v>211</v>
      </c>
      <c r="C212" s="182"/>
      <c r="D212" s="182"/>
      <c r="E212" s="176"/>
      <c r="F212" s="174"/>
      <c r="G212" s="176"/>
      <c r="H212" s="174"/>
    </row>
    <row r="213" spans="1:8" ht="11.5" x14ac:dyDescent="0.25">
      <c r="A213" s="177" t="s">
        <v>212</v>
      </c>
      <c r="B213" s="177" t="s">
        <v>161</v>
      </c>
      <c r="C213" s="175" t="s">
        <v>162</v>
      </c>
      <c r="D213" s="175">
        <f>'Schedule 1'!D213</f>
        <v>3</v>
      </c>
      <c r="E213" s="176"/>
      <c r="F213" s="177"/>
      <c r="G213" s="176"/>
      <c r="H213" s="177"/>
    </row>
    <row r="214" spans="1:8" ht="11.5" x14ac:dyDescent="0.25">
      <c r="A214" s="177" t="s">
        <v>213</v>
      </c>
      <c r="B214" s="177" t="s">
        <v>164</v>
      </c>
      <c r="C214" s="175" t="s">
        <v>162</v>
      </c>
      <c r="D214" s="175">
        <f>'Schedule 1'!D214</f>
        <v>2</v>
      </c>
      <c r="E214" s="176"/>
      <c r="F214" s="177"/>
      <c r="G214" s="176"/>
      <c r="H214" s="177"/>
    </row>
    <row r="215" spans="1:8" ht="11.5" x14ac:dyDescent="0.25">
      <c r="A215" s="177" t="s">
        <v>214</v>
      </c>
      <c r="B215" s="177" t="s">
        <v>166</v>
      </c>
      <c r="C215" s="175" t="s">
        <v>162</v>
      </c>
      <c r="D215" s="175">
        <f>'Schedule 1'!D215</f>
        <v>1</v>
      </c>
      <c r="E215" s="176"/>
      <c r="F215" s="177"/>
      <c r="G215" s="176"/>
      <c r="H215" s="177"/>
    </row>
    <row r="216" spans="1:8" ht="11.5" x14ac:dyDescent="0.25">
      <c r="A216" s="177" t="s">
        <v>215</v>
      </c>
      <c r="B216" s="177" t="s">
        <v>168</v>
      </c>
      <c r="C216" s="175" t="s">
        <v>162</v>
      </c>
      <c r="D216" s="175">
        <f>'Schedule 1'!D216</f>
        <v>1</v>
      </c>
      <c r="E216" s="176"/>
      <c r="F216" s="177"/>
      <c r="G216" s="176"/>
      <c r="H216" s="177"/>
    </row>
    <row r="217" spans="1:8" ht="11.5" x14ac:dyDescent="0.25">
      <c r="A217" s="177" t="s">
        <v>216</v>
      </c>
      <c r="B217" s="177" t="s">
        <v>192</v>
      </c>
      <c r="C217" s="175" t="s">
        <v>162</v>
      </c>
      <c r="D217" s="175">
        <f>'Schedule 1'!D217</f>
        <v>1</v>
      </c>
      <c r="E217" s="176"/>
      <c r="F217" s="177"/>
      <c r="G217" s="176"/>
      <c r="H217" s="177"/>
    </row>
    <row r="218" spans="1:8" ht="11.5" x14ac:dyDescent="0.25">
      <c r="A218" s="177" t="s">
        <v>217</v>
      </c>
      <c r="B218" s="177" t="s">
        <v>172</v>
      </c>
      <c r="C218" s="175" t="s">
        <v>162</v>
      </c>
      <c r="D218" s="175">
        <f>'Schedule 1'!D218</f>
        <v>1</v>
      </c>
      <c r="E218" s="176"/>
      <c r="F218" s="177"/>
      <c r="G218" s="176"/>
      <c r="H218" s="177"/>
    </row>
    <row r="219" spans="1:8" ht="11.5" x14ac:dyDescent="0.25">
      <c r="A219" s="177" t="s">
        <v>218</v>
      </c>
      <c r="B219" s="177" t="s">
        <v>176</v>
      </c>
      <c r="C219" s="175" t="s">
        <v>162</v>
      </c>
      <c r="D219" s="175">
        <f>'Schedule 1'!D219</f>
        <v>4</v>
      </c>
      <c r="E219" s="176"/>
      <c r="F219" s="177"/>
      <c r="G219" s="176"/>
      <c r="H219" s="177"/>
    </row>
    <row r="220" spans="1:8" ht="11.5" x14ac:dyDescent="0.25">
      <c r="A220" s="177" t="s">
        <v>219</v>
      </c>
      <c r="B220" s="177" t="s">
        <v>178</v>
      </c>
      <c r="C220" s="175" t="s">
        <v>162</v>
      </c>
      <c r="D220" s="175">
        <f>'Schedule 1'!D220</f>
        <v>4</v>
      </c>
      <c r="E220" s="176"/>
      <c r="F220" s="177"/>
      <c r="G220" s="176"/>
      <c r="H220" s="177"/>
    </row>
    <row r="221" spans="1:8" ht="12" customHeight="1" x14ac:dyDescent="0.25">
      <c r="A221" s="177" t="s">
        <v>220</v>
      </c>
      <c r="B221" s="177" t="s">
        <v>180</v>
      </c>
      <c r="C221" s="175" t="s">
        <v>162</v>
      </c>
      <c r="D221" s="175">
        <f>'Schedule 1'!D221</f>
        <v>12</v>
      </c>
      <c r="E221" s="176"/>
      <c r="F221" s="177"/>
      <c r="G221" s="176"/>
      <c r="H221" s="177"/>
    </row>
    <row r="222" spans="1:8" ht="12" customHeight="1" x14ac:dyDescent="0.25">
      <c r="A222" s="177" t="s">
        <v>221</v>
      </c>
      <c r="B222" s="177" t="s">
        <v>182</v>
      </c>
      <c r="C222" s="175" t="s">
        <v>162</v>
      </c>
      <c r="D222" s="175">
        <f>'Schedule 1'!D222</f>
        <v>4</v>
      </c>
      <c r="E222" s="176"/>
      <c r="F222" s="177"/>
      <c r="G222" s="176"/>
      <c r="H222" s="177"/>
    </row>
    <row r="223" spans="1:8" ht="12" customHeight="1" x14ac:dyDescent="0.25">
      <c r="A223" s="177" t="s">
        <v>222</v>
      </c>
      <c r="B223" s="177" t="s">
        <v>184</v>
      </c>
      <c r="C223" s="175" t="s">
        <v>162</v>
      </c>
      <c r="D223" s="175">
        <f>'Schedule 1'!D223</f>
        <v>4</v>
      </c>
      <c r="E223" s="176"/>
      <c r="F223" s="177"/>
      <c r="G223" s="176"/>
      <c r="H223" s="177"/>
    </row>
    <row r="224" spans="1:8" ht="12" customHeight="1" x14ac:dyDescent="0.25">
      <c r="A224" s="181"/>
      <c r="B224" s="177" t="s">
        <v>185</v>
      </c>
      <c r="C224" s="175"/>
      <c r="D224" s="175">
        <f>D213</f>
        <v>3</v>
      </c>
      <c r="E224" s="176"/>
      <c r="F224" s="177"/>
      <c r="G224" s="176"/>
      <c r="H224" s="177"/>
    </row>
    <row r="225" spans="1:8" ht="11.5" x14ac:dyDescent="0.25">
      <c r="A225" s="173">
        <v>3.5</v>
      </c>
      <c r="B225" s="174" t="s">
        <v>223</v>
      </c>
      <c r="C225" s="175"/>
      <c r="D225" s="175"/>
      <c r="E225" s="176"/>
      <c r="F225" s="177"/>
      <c r="G225" s="176"/>
      <c r="H225" s="177"/>
    </row>
    <row r="226" spans="1:8" ht="11.5" x14ac:dyDescent="0.25">
      <c r="A226" s="178" t="s">
        <v>224</v>
      </c>
      <c r="B226" s="177" t="s">
        <v>161</v>
      </c>
      <c r="C226" s="175" t="s">
        <v>162</v>
      </c>
      <c r="D226" s="175">
        <f>'Schedule 1'!D226</f>
        <v>3</v>
      </c>
      <c r="E226" s="176"/>
      <c r="F226" s="177"/>
      <c r="G226" s="176"/>
      <c r="H226" s="177"/>
    </row>
    <row r="227" spans="1:8" ht="11.5" x14ac:dyDescent="0.25">
      <c r="A227" s="178" t="s">
        <v>225</v>
      </c>
      <c r="B227" s="177" t="s">
        <v>176</v>
      </c>
      <c r="C227" s="175" t="s">
        <v>162</v>
      </c>
      <c r="D227" s="175">
        <f>'Schedule 1'!D227</f>
        <v>4</v>
      </c>
      <c r="E227" s="176"/>
      <c r="F227" s="177"/>
      <c r="G227" s="176"/>
      <c r="H227" s="177"/>
    </row>
    <row r="228" spans="1:8" ht="11.5" x14ac:dyDescent="0.25">
      <c r="A228" s="178" t="s">
        <v>226</v>
      </c>
      <c r="B228" s="177" t="s">
        <v>178</v>
      </c>
      <c r="C228" s="175" t="s">
        <v>162</v>
      </c>
      <c r="D228" s="175">
        <f>'Schedule 1'!D228</f>
        <v>4</v>
      </c>
      <c r="E228" s="176"/>
      <c r="F228" s="177"/>
      <c r="G228" s="176"/>
      <c r="H228" s="177"/>
    </row>
    <row r="229" spans="1:8" ht="11.5" x14ac:dyDescent="0.25">
      <c r="A229" s="178" t="s">
        <v>227</v>
      </c>
      <c r="B229" s="177" t="s">
        <v>180</v>
      </c>
      <c r="C229" s="175" t="s">
        <v>162</v>
      </c>
      <c r="D229" s="175">
        <f>'Schedule 1'!D229</f>
        <v>12</v>
      </c>
      <c r="E229" s="176"/>
      <c r="F229" s="177"/>
      <c r="G229" s="176"/>
      <c r="H229" s="177"/>
    </row>
    <row r="230" spans="1:8" s="93" customFormat="1" ht="11.5" x14ac:dyDescent="0.25">
      <c r="A230" s="178" t="s">
        <v>228</v>
      </c>
      <c r="B230" s="177" t="s">
        <v>182</v>
      </c>
      <c r="C230" s="175" t="s">
        <v>162</v>
      </c>
      <c r="D230" s="175">
        <f>'Schedule 1'!D230</f>
        <v>4</v>
      </c>
      <c r="E230" s="176"/>
      <c r="F230" s="177"/>
      <c r="G230" s="176"/>
      <c r="H230" s="177"/>
    </row>
    <row r="231" spans="1:8" s="93" customFormat="1" ht="11.5" x14ac:dyDescent="0.25">
      <c r="A231" s="178" t="s">
        <v>229</v>
      </c>
      <c r="B231" s="177" t="s">
        <v>184</v>
      </c>
      <c r="C231" s="175" t="s">
        <v>162</v>
      </c>
      <c r="D231" s="175">
        <f>'Schedule 1'!D231</f>
        <v>4</v>
      </c>
      <c r="E231" s="176"/>
      <c r="F231" s="177"/>
      <c r="G231" s="176"/>
      <c r="H231" s="177"/>
    </row>
    <row r="232" spans="1:8" ht="11.5" x14ac:dyDescent="0.25">
      <c r="A232" s="178" t="s">
        <v>230</v>
      </c>
      <c r="B232" s="177" t="s">
        <v>185</v>
      </c>
      <c r="C232" s="175"/>
      <c r="D232" s="175">
        <f>D226</f>
        <v>3</v>
      </c>
      <c r="E232" s="176"/>
      <c r="F232" s="177"/>
      <c r="G232" s="176"/>
      <c r="H232" s="177"/>
    </row>
    <row r="233" spans="1:8" ht="11.5" x14ac:dyDescent="0.25">
      <c r="A233" s="173">
        <v>3.6</v>
      </c>
      <c r="B233" s="174" t="s">
        <v>231</v>
      </c>
      <c r="C233" s="175"/>
      <c r="D233" s="175"/>
      <c r="E233" s="176"/>
      <c r="F233" s="176"/>
      <c r="G233" s="176"/>
      <c r="H233" s="176"/>
    </row>
    <row r="234" spans="1:8" ht="11.5" x14ac:dyDescent="0.25">
      <c r="A234" s="181" t="s">
        <v>92</v>
      </c>
      <c r="B234" s="177" t="s">
        <v>161</v>
      </c>
      <c r="C234" s="175" t="s">
        <v>51</v>
      </c>
      <c r="D234" s="175">
        <f>'Schedule 1'!D234</f>
        <v>1</v>
      </c>
      <c r="E234" s="175"/>
      <c r="F234" s="176"/>
      <c r="G234" s="176"/>
      <c r="H234" s="176"/>
    </row>
    <row r="235" spans="1:8" ht="11.5" x14ac:dyDescent="0.25">
      <c r="A235" s="178" t="s">
        <v>232</v>
      </c>
      <c r="B235" s="177" t="s">
        <v>176</v>
      </c>
      <c r="C235" s="175" t="s">
        <v>162</v>
      </c>
      <c r="D235" s="175">
        <f>'Schedule 1'!D235</f>
        <v>4</v>
      </c>
      <c r="E235" s="175"/>
      <c r="F235" s="176"/>
      <c r="G235" s="176"/>
      <c r="H235" s="176"/>
    </row>
    <row r="236" spans="1:8" ht="11.5" x14ac:dyDescent="0.25">
      <c r="A236" s="178" t="s">
        <v>233</v>
      </c>
      <c r="B236" s="177" t="s">
        <v>178</v>
      </c>
      <c r="C236" s="175" t="s">
        <v>162</v>
      </c>
      <c r="D236" s="175">
        <f>'Schedule 1'!D236</f>
        <v>4</v>
      </c>
      <c r="E236" s="175"/>
      <c r="F236" s="176"/>
      <c r="G236" s="176"/>
      <c r="H236" s="176"/>
    </row>
    <row r="237" spans="1:8" ht="11.5" x14ac:dyDescent="0.25">
      <c r="A237" s="178" t="s">
        <v>234</v>
      </c>
      <c r="B237" s="177" t="s">
        <v>180</v>
      </c>
      <c r="C237" s="175" t="s">
        <v>162</v>
      </c>
      <c r="D237" s="175">
        <f>'Schedule 1'!D237</f>
        <v>4</v>
      </c>
      <c r="E237" s="175"/>
      <c r="F237" s="176"/>
      <c r="G237" s="176"/>
      <c r="H237" s="176"/>
    </row>
    <row r="238" spans="1:8" ht="11.5" x14ac:dyDescent="0.25">
      <c r="A238" s="178" t="s">
        <v>235</v>
      </c>
      <c r="B238" s="177" t="s">
        <v>182</v>
      </c>
      <c r="C238" s="175" t="s">
        <v>162</v>
      </c>
      <c r="D238" s="175">
        <f>'Schedule 1'!D238</f>
        <v>4</v>
      </c>
      <c r="E238" s="175"/>
      <c r="F238" s="176"/>
      <c r="G238" s="176"/>
      <c r="H238" s="176"/>
    </row>
    <row r="239" spans="1:8" ht="13" customHeight="1" x14ac:dyDescent="0.25">
      <c r="A239" s="178" t="s">
        <v>235</v>
      </c>
      <c r="B239" s="177" t="s">
        <v>184</v>
      </c>
      <c r="C239" s="175" t="s">
        <v>162</v>
      </c>
      <c r="D239" s="175">
        <f>'Schedule 1'!D239</f>
        <v>4</v>
      </c>
      <c r="E239" s="175"/>
      <c r="F239" s="176"/>
      <c r="G239" s="176"/>
      <c r="H239" s="176"/>
    </row>
    <row r="240" spans="1:8" ht="13" customHeight="1" x14ac:dyDescent="0.25">
      <c r="A240" s="181" t="s">
        <v>236</v>
      </c>
      <c r="B240" s="177" t="s">
        <v>185</v>
      </c>
      <c r="C240" s="175"/>
      <c r="D240" s="175">
        <f>D234</f>
        <v>1</v>
      </c>
      <c r="E240" s="176"/>
      <c r="F240" s="176"/>
      <c r="G240" s="176"/>
      <c r="H240" s="176"/>
    </row>
    <row r="241" spans="1:8" ht="13" customHeight="1" x14ac:dyDescent="0.25">
      <c r="A241" s="178"/>
      <c r="B241" s="177" t="s">
        <v>237</v>
      </c>
      <c r="C241" s="175"/>
      <c r="D241" s="175">
        <f>D240+D232+D224+D211+D194+D181</f>
        <v>12</v>
      </c>
      <c r="E241" s="176"/>
      <c r="F241" s="177"/>
      <c r="G241" s="183"/>
      <c r="H241" s="177"/>
    </row>
    <row r="242" spans="1:8" ht="13" customHeight="1" x14ac:dyDescent="0.25">
      <c r="A242" s="173" t="s">
        <v>26</v>
      </c>
      <c r="B242" s="174" t="s">
        <v>27</v>
      </c>
      <c r="C242" s="175"/>
      <c r="D242" s="175"/>
      <c r="E242" s="176"/>
      <c r="F242" s="177"/>
      <c r="G242" s="176"/>
      <c r="H242" s="177"/>
    </row>
    <row r="243" spans="1:8" ht="11.5" x14ac:dyDescent="0.25">
      <c r="A243" s="201">
        <v>3.7</v>
      </c>
      <c r="B243" s="174" t="s">
        <v>238</v>
      </c>
      <c r="C243" s="182"/>
      <c r="D243" s="182"/>
      <c r="E243" s="176"/>
      <c r="F243" s="174"/>
      <c r="G243" s="176"/>
      <c r="H243" s="174"/>
    </row>
    <row r="244" spans="1:8" ht="11.5" x14ac:dyDescent="0.25">
      <c r="A244" s="177" t="s">
        <v>239</v>
      </c>
      <c r="B244" s="177" t="s">
        <v>161</v>
      </c>
      <c r="C244" s="175" t="s">
        <v>162</v>
      </c>
      <c r="D244" s="175">
        <f>'Schedule 1'!D244</f>
        <v>3</v>
      </c>
      <c r="E244" s="176"/>
      <c r="F244" s="177"/>
      <c r="G244" s="176"/>
      <c r="H244" s="177"/>
    </row>
    <row r="245" spans="1:8" ht="11.5" x14ac:dyDescent="0.25">
      <c r="A245" s="177" t="s">
        <v>240</v>
      </c>
      <c r="B245" s="177" t="s">
        <v>241</v>
      </c>
      <c r="C245" s="175" t="s">
        <v>162</v>
      </c>
      <c r="D245" s="175">
        <f>'Schedule 1'!D245</f>
        <v>1</v>
      </c>
      <c r="E245" s="176"/>
      <c r="F245" s="177"/>
      <c r="G245" s="176"/>
      <c r="H245" s="177"/>
    </row>
    <row r="246" spans="1:8" ht="11.5" x14ac:dyDescent="0.25">
      <c r="A246" s="177" t="s">
        <v>242</v>
      </c>
      <c r="B246" s="177" t="s">
        <v>166</v>
      </c>
      <c r="C246" s="175" t="s">
        <v>162</v>
      </c>
      <c r="D246" s="175">
        <f>'Schedule 1'!D246</f>
        <v>1</v>
      </c>
      <c r="E246" s="176"/>
      <c r="F246" s="177"/>
      <c r="G246" s="176"/>
      <c r="H246" s="177"/>
    </row>
    <row r="247" spans="1:8" ht="11.5" x14ac:dyDescent="0.25">
      <c r="A247" s="177" t="s">
        <v>243</v>
      </c>
      <c r="B247" s="177" t="s">
        <v>168</v>
      </c>
      <c r="C247" s="175" t="s">
        <v>162</v>
      </c>
      <c r="D247" s="175">
        <f>'Schedule 1'!D247</f>
        <v>1</v>
      </c>
      <c r="E247" s="176"/>
      <c r="F247" s="177"/>
      <c r="G247" s="176"/>
      <c r="H247" s="177"/>
    </row>
    <row r="248" spans="1:8" ht="11.5" x14ac:dyDescent="0.25">
      <c r="A248" s="177" t="s">
        <v>244</v>
      </c>
      <c r="B248" s="177" t="s">
        <v>170</v>
      </c>
      <c r="C248" s="175" t="s">
        <v>162</v>
      </c>
      <c r="D248" s="175">
        <f>'Schedule 1'!D248</f>
        <v>1</v>
      </c>
      <c r="E248" s="176"/>
      <c r="F248" s="177"/>
      <c r="G248" s="176"/>
      <c r="H248" s="177"/>
    </row>
    <row r="249" spans="1:8" ht="11.5" x14ac:dyDescent="0.25">
      <c r="A249" s="177" t="s">
        <v>245</v>
      </c>
      <c r="B249" s="177" t="s">
        <v>172</v>
      </c>
      <c r="C249" s="175" t="s">
        <v>162</v>
      </c>
      <c r="D249" s="175">
        <f>'Schedule 1'!D249</f>
        <v>3</v>
      </c>
      <c r="E249" s="176"/>
      <c r="F249" s="177"/>
      <c r="G249" s="176"/>
      <c r="H249" s="177"/>
    </row>
    <row r="250" spans="1:8" ht="11.5" x14ac:dyDescent="0.25">
      <c r="A250" s="177" t="s">
        <v>246</v>
      </c>
      <c r="B250" s="177" t="s">
        <v>174</v>
      </c>
      <c r="C250" s="175" t="s">
        <v>162</v>
      </c>
      <c r="D250" s="175">
        <f>'Schedule 1'!D250</f>
        <v>1</v>
      </c>
      <c r="E250" s="176"/>
      <c r="F250" s="177"/>
      <c r="G250" s="176"/>
      <c r="H250" s="177"/>
    </row>
    <row r="251" spans="1:8" ht="11.5" x14ac:dyDescent="0.25">
      <c r="A251" s="177" t="s">
        <v>247</v>
      </c>
      <c r="B251" s="177" t="s">
        <v>176</v>
      </c>
      <c r="C251" s="175" t="s">
        <v>162</v>
      </c>
      <c r="D251" s="175">
        <f>'Schedule 1'!D251</f>
        <v>4</v>
      </c>
      <c r="E251" s="176"/>
      <c r="F251" s="177"/>
      <c r="G251" s="176"/>
      <c r="H251" s="177"/>
    </row>
    <row r="252" spans="1:8" ht="11.5" x14ac:dyDescent="0.25">
      <c r="A252" s="177" t="s">
        <v>248</v>
      </c>
      <c r="B252" s="177" t="s">
        <v>178</v>
      </c>
      <c r="C252" s="175" t="s">
        <v>162</v>
      </c>
      <c r="D252" s="175">
        <f>'Schedule 1'!D252</f>
        <v>4</v>
      </c>
      <c r="E252" s="176"/>
      <c r="F252" s="177"/>
      <c r="G252" s="176"/>
      <c r="H252" s="177"/>
    </row>
    <row r="253" spans="1:8" ht="11.5" x14ac:dyDescent="0.25">
      <c r="A253" s="177" t="s">
        <v>249</v>
      </c>
      <c r="B253" s="177" t="s">
        <v>180</v>
      </c>
      <c r="C253" s="175" t="s">
        <v>162</v>
      </c>
      <c r="D253" s="175">
        <f>'Schedule 1'!D253</f>
        <v>12</v>
      </c>
      <c r="E253" s="176"/>
      <c r="F253" s="177"/>
      <c r="G253" s="176"/>
      <c r="H253" s="177"/>
    </row>
    <row r="254" spans="1:8" ht="11.5" x14ac:dyDescent="0.25">
      <c r="A254" s="177" t="s">
        <v>250</v>
      </c>
      <c r="B254" s="177" t="s">
        <v>182</v>
      </c>
      <c r="C254" s="175" t="s">
        <v>162</v>
      </c>
      <c r="D254" s="175">
        <f>'Schedule 1'!D254</f>
        <v>4</v>
      </c>
      <c r="E254" s="176"/>
      <c r="F254" s="177"/>
      <c r="G254" s="176"/>
      <c r="H254" s="177"/>
    </row>
    <row r="255" spans="1:8" ht="11.5" x14ac:dyDescent="0.25">
      <c r="A255" s="177" t="s">
        <v>251</v>
      </c>
      <c r="B255" s="177" t="s">
        <v>184</v>
      </c>
      <c r="C255" s="175" t="s">
        <v>162</v>
      </c>
      <c r="D255" s="175">
        <f>'Schedule 1'!D255</f>
        <v>4</v>
      </c>
      <c r="E255" s="176"/>
      <c r="F255" s="177"/>
      <c r="G255" s="176"/>
      <c r="H255" s="177"/>
    </row>
    <row r="256" spans="1:8" ht="11.5" x14ac:dyDescent="0.25">
      <c r="A256" s="181"/>
      <c r="B256" s="177" t="s">
        <v>185</v>
      </c>
      <c r="C256" s="175"/>
      <c r="D256" s="175">
        <f>'Schedule 1'!D256</f>
        <v>3</v>
      </c>
      <c r="E256" s="176"/>
      <c r="F256" s="177"/>
      <c r="G256" s="176"/>
      <c r="H256" s="177"/>
    </row>
    <row r="257" spans="1:8" ht="11.5" x14ac:dyDescent="0.25">
      <c r="A257" s="201">
        <v>3.8</v>
      </c>
      <c r="B257" s="174" t="s">
        <v>252</v>
      </c>
      <c r="C257" s="182"/>
      <c r="D257" s="175"/>
      <c r="E257" s="176"/>
      <c r="F257" s="174"/>
      <c r="G257" s="176"/>
      <c r="H257" s="174"/>
    </row>
    <row r="258" spans="1:8" ht="11.5" x14ac:dyDescent="0.25">
      <c r="A258" s="177" t="s">
        <v>253</v>
      </c>
      <c r="B258" s="177" t="s">
        <v>161</v>
      </c>
      <c r="C258" s="175" t="s">
        <v>162</v>
      </c>
      <c r="D258" s="175">
        <f>'Schedule 1'!D258</f>
        <v>1</v>
      </c>
      <c r="E258" s="176"/>
      <c r="F258" s="177"/>
      <c r="G258" s="176"/>
      <c r="H258" s="177"/>
    </row>
    <row r="259" spans="1:8" ht="11.5" x14ac:dyDescent="0.25">
      <c r="A259" s="177" t="s">
        <v>254</v>
      </c>
      <c r="B259" s="177" t="s">
        <v>241</v>
      </c>
      <c r="C259" s="175" t="s">
        <v>162</v>
      </c>
      <c r="D259" s="175">
        <f>'Schedule 1'!D259</f>
        <v>1</v>
      </c>
      <c r="E259" s="176"/>
      <c r="F259" s="177"/>
      <c r="G259" s="176"/>
      <c r="H259" s="177"/>
    </row>
    <row r="260" spans="1:8" ht="11.5" x14ac:dyDescent="0.25">
      <c r="A260" s="177" t="s">
        <v>255</v>
      </c>
      <c r="B260" s="177" t="s">
        <v>166</v>
      </c>
      <c r="C260" s="175" t="s">
        <v>162</v>
      </c>
      <c r="D260" s="175">
        <f>'Schedule 1'!D260</f>
        <v>1</v>
      </c>
      <c r="E260" s="176"/>
      <c r="F260" s="177"/>
      <c r="G260" s="176"/>
      <c r="H260" s="177"/>
    </row>
    <row r="261" spans="1:8" ht="11.5" x14ac:dyDescent="0.25">
      <c r="A261" s="177" t="s">
        <v>256</v>
      </c>
      <c r="B261" s="177" t="s">
        <v>168</v>
      </c>
      <c r="C261" s="175" t="s">
        <v>162</v>
      </c>
      <c r="D261" s="175">
        <f>'Schedule 1'!D261</f>
        <v>1</v>
      </c>
      <c r="E261" s="176"/>
      <c r="F261" s="177"/>
      <c r="G261" s="176"/>
      <c r="H261" s="177"/>
    </row>
    <row r="262" spans="1:8" ht="11.5" x14ac:dyDescent="0.25">
      <c r="A262" s="177" t="s">
        <v>257</v>
      </c>
      <c r="B262" s="177" t="s">
        <v>192</v>
      </c>
      <c r="C262" s="175" t="s">
        <v>162</v>
      </c>
      <c r="D262" s="175">
        <f>'Schedule 1'!D262</f>
        <v>1</v>
      </c>
      <c r="E262" s="176"/>
      <c r="F262" s="177"/>
      <c r="G262" s="176"/>
      <c r="H262" s="177"/>
    </row>
    <row r="263" spans="1:8" ht="13" customHeight="1" x14ac:dyDescent="0.25">
      <c r="A263" s="177" t="s">
        <v>258</v>
      </c>
      <c r="B263" s="177" t="s">
        <v>172</v>
      </c>
      <c r="C263" s="175" t="s">
        <v>162</v>
      </c>
      <c r="D263" s="175">
        <f>'Schedule 1'!D263</f>
        <v>1</v>
      </c>
      <c r="E263" s="176"/>
      <c r="F263" s="177"/>
      <c r="G263" s="176"/>
      <c r="H263" s="177"/>
    </row>
    <row r="264" spans="1:8" ht="13" customHeight="1" x14ac:dyDescent="0.25">
      <c r="A264" s="177" t="s">
        <v>259</v>
      </c>
      <c r="B264" s="177" t="s">
        <v>176</v>
      </c>
      <c r="C264" s="175" t="s">
        <v>162</v>
      </c>
      <c r="D264" s="175">
        <f>'Schedule 1'!D264</f>
        <v>4</v>
      </c>
      <c r="E264" s="176"/>
      <c r="F264" s="177"/>
      <c r="G264" s="176"/>
      <c r="H264" s="177"/>
    </row>
    <row r="265" spans="1:8" ht="13.5" customHeight="1" x14ac:dyDescent="0.25">
      <c r="A265" s="177" t="s">
        <v>260</v>
      </c>
      <c r="B265" s="177" t="s">
        <v>178</v>
      </c>
      <c r="C265" s="175" t="s">
        <v>162</v>
      </c>
      <c r="D265" s="175">
        <f>'Schedule 1'!D265</f>
        <v>4</v>
      </c>
      <c r="E265" s="176"/>
      <c r="F265" s="177"/>
      <c r="G265" s="176"/>
      <c r="H265" s="177"/>
    </row>
    <row r="266" spans="1:8" ht="13.5" customHeight="1" x14ac:dyDescent="0.25">
      <c r="A266" s="177" t="s">
        <v>261</v>
      </c>
      <c r="B266" s="177" t="s">
        <v>180</v>
      </c>
      <c r="C266" s="175" t="s">
        <v>162</v>
      </c>
      <c r="D266" s="175">
        <f>'Schedule 1'!D266</f>
        <v>4</v>
      </c>
      <c r="E266" s="176"/>
      <c r="F266" s="177"/>
      <c r="G266" s="176"/>
      <c r="H266" s="177"/>
    </row>
    <row r="267" spans="1:8" ht="11.5" x14ac:dyDescent="0.25">
      <c r="A267" s="177" t="s">
        <v>262</v>
      </c>
      <c r="B267" s="177" t="s">
        <v>182</v>
      </c>
      <c r="C267" s="175" t="s">
        <v>162</v>
      </c>
      <c r="D267" s="175">
        <f>'Schedule 1'!D267</f>
        <v>4</v>
      </c>
      <c r="E267" s="176"/>
      <c r="F267" s="177"/>
      <c r="G267" s="176"/>
      <c r="H267" s="177"/>
    </row>
    <row r="268" spans="1:8" ht="11.5" x14ac:dyDescent="0.25">
      <c r="A268" s="177" t="s">
        <v>263</v>
      </c>
      <c r="B268" s="177" t="s">
        <v>184</v>
      </c>
      <c r="C268" s="175" t="s">
        <v>162</v>
      </c>
      <c r="D268" s="175">
        <f>'Schedule 1'!D268</f>
        <v>4</v>
      </c>
      <c r="E268" s="176"/>
      <c r="F268" s="177"/>
      <c r="G268" s="176"/>
      <c r="H268" s="177"/>
    </row>
    <row r="269" spans="1:8" ht="11.5" x14ac:dyDescent="0.25">
      <c r="A269" s="202"/>
      <c r="B269" s="177" t="s">
        <v>185</v>
      </c>
      <c r="C269" s="175"/>
      <c r="D269" s="175">
        <f>'Schedule 1'!D269</f>
        <v>1</v>
      </c>
      <c r="E269" s="176"/>
      <c r="F269" s="177"/>
      <c r="G269" s="176"/>
      <c r="H269" s="177"/>
    </row>
    <row r="270" spans="1:8" ht="11.5" x14ac:dyDescent="0.25">
      <c r="A270" s="184" t="s">
        <v>0</v>
      </c>
      <c r="B270" s="185"/>
      <c r="C270" s="186"/>
      <c r="D270" s="191"/>
      <c r="E270" s="187"/>
      <c r="F270" s="185"/>
      <c r="G270" s="187"/>
      <c r="H270" s="188"/>
    </row>
    <row r="271" spans="1:8" ht="11.5" x14ac:dyDescent="0.25">
      <c r="A271" s="189" t="s">
        <v>1</v>
      </c>
      <c r="B271" s="190"/>
      <c r="C271" s="191"/>
      <c r="D271" s="191"/>
      <c r="E271" s="192"/>
      <c r="F271" s="190"/>
      <c r="G271" s="192"/>
      <c r="H271" s="193"/>
    </row>
    <row r="272" spans="1:8" ht="11.5" x14ac:dyDescent="0.25">
      <c r="A272" s="189" t="s">
        <v>576</v>
      </c>
      <c r="B272" s="190"/>
      <c r="C272" s="191"/>
      <c r="D272" s="191"/>
      <c r="E272" s="192"/>
      <c r="F272" s="190"/>
      <c r="G272" s="192"/>
      <c r="H272" s="193"/>
    </row>
    <row r="273" spans="1:8" ht="11.5" x14ac:dyDescent="0.25">
      <c r="A273" s="194" t="s">
        <v>577</v>
      </c>
      <c r="B273" s="195"/>
      <c r="C273" s="196"/>
      <c r="D273" s="191"/>
      <c r="E273" s="197"/>
      <c r="F273" s="195"/>
      <c r="G273" s="197"/>
      <c r="H273" s="198"/>
    </row>
    <row r="274" spans="1:8" ht="11.5" x14ac:dyDescent="0.25">
      <c r="A274" s="201">
        <v>3.9</v>
      </c>
      <c r="B274" s="174" t="s">
        <v>264</v>
      </c>
      <c r="C274" s="182"/>
      <c r="D274" s="175"/>
      <c r="E274" s="176"/>
      <c r="F274" s="174"/>
      <c r="G274" s="176"/>
      <c r="H274" s="174"/>
    </row>
    <row r="275" spans="1:8" ht="11.5" x14ac:dyDescent="0.25">
      <c r="A275" s="177" t="s">
        <v>265</v>
      </c>
      <c r="B275" s="177" t="s">
        <v>161</v>
      </c>
      <c r="C275" s="175" t="s">
        <v>162</v>
      </c>
      <c r="D275" s="175">
        <f>'Schedule 1'!D275</f>
        <v>1</v>
      </c>
      <c r="E275" s="176"/>
      <c r="F275" s="177"/>
      <c r="G275" s="176"/>
      <c r="H275" s="177"/>
    </row>
    <row r="276" spans="1:8" ht="11.5" x14ac:dyDescent="0.25">
      <c r="A276" s="177" t="s">
        <v>266</v>
      </c>
      <c r="B276" s="177" t="s">
        <v>241</v>
      </c>
      <c r="C276" s="175" t="s">
        <v>162</v>
      </c>
      <c r="D276" s="175">
        <f>'Schedule 1'!D276</f>
        <v>1</v>
      </c>
      <c r="E276" s="176"/>
      <c r="F276" s="177"/>
      <c r="G276" s="176"/>
      <c r="H276" s="177"/>
    </row>
    <row r="277" spans="1:8" ht="11.5" x14ac:dyDescent="0.25">
      <c r="A277" s="177" t="s">
        <v>267</v>
      </c>
      <c r="B277" s="177" t="s">
        <v>166</v>
      </c>
      <c r="C277" s="175" t="s">
        <v>162</v>
      </c>
      <c r="D277" s="175">
        <f>'Schedule 1'!D277</f>
        <v>1</v>
      </c>
      <c r="E277" s="176"/>
      <c r="F277" s="177"/>
      <c r="G277" s="176"/>
      <c r="H277" s="177"/>
    </row>
    <row r="278" spans="1:8" ht="11.5" x14ac:dyDescent="0.25">
      <c r="A278" s="177" t="s">
        <v>268</v>
      </c>
      <c r="B278" s="177" t="s">
        <v>168</v>
      </c>
      <c r="C278" s="175" t="s">
        <v>162</v>
      </c>
      <c r="D278" s="175">
        <f>'Schedule 1'!D278</f>
        <v>1</v>
      </c>
      <c r="E278" s="176"/>
      <c r="F278" s="177"/>
      <c r="G278" s="176"/>
      <c r="H278" s="177"/>
    </row>
    <row r="279" spans="1:8" ht="11.5" x14ac:dyDescent="0.25">
      <c r="A279" s="177" t="s">
        <v>269</v>
      </c>
      <c r="B279" s="177" t="s">
        <v>192</v>
      </c>
      <c r="C279" s="175" t="s">
        <v>162</v>
      </c>
      <c r="D279" s="175">
        <f>'Schedule 1'!D279</f>
        <v>1</v>
      </c>
      <c r="E279" s="176"/>
      <c r="F279" s="177"/>
      <c r="G279" s="176"/>
      <c r="H279" s="177"/>
    </row>
    <row r="280" spans="1:8" ht="11.5" x14ac:dyDescent="0.25">
      <c r="A280" s="177" t="s">
        <v>270</v>
      </c>
      <c r="B280" s="177" t="s">
        <v>172</v>
      </c>
      <c r="C280" s="175" t="s">
        <v>162</v>
      </c>
      <c r="D280" s="175">
        <f>'Schedule 1'!D280</f>
        <v>1</v>
      </c>
      <c r="E280" s="176"/>
      <c r="F280" s="177"/>
      <c r="G280" s="176"/>
      <c r="H280" s="177"/>
    </row>
    <row r="281" spans="1:8" ht="11.5" x14ac:dyDescent="0.25">
      <c r="A281" s="177" t="s">
        <v>271</v>
      </c>
      <c r="B281" s="177" t="s">
        <v>176</v>
      </c>
      <c r="C281" s="175" t="s">
        <v>162</v>
      </c>
      <c r="D281" s="175">
        <f>'Schedule 1'!D281</f>
        <v>4</v>
      </c>
      <c r="E281" s="176"/>
      <c r="F281" s="177"/>
      <c r="G281" s="176"/>
      <c r="H281" s="177"/>
    </row>
    <row r="282" spans="1:8" ht="11.5" x14ac:dyDescent="0.25">
      <c r="A282" s="177" t="s">
        <v>272</v>
      </c>
      <c r="B282" s="177" t="s">
        <v>178</v>
      </c>
      <c r="C282" s="175" t="s">
        <v>162</v>
      </c>
      <c r="D282" s="175">
        <f>'Schedule 1'!D282</f>
        <v>4</v>
      </c>
      <c r="E282" s="176"/>
      <c r="F282" s="177"/>
      <c r="G282" s="176"/>
      <c r="H282" s="177"/>
    </row>
    <row r="283" spans="1:8" ht="11.5" x14ac:dyDescent="0.25">
      <c r="A283" s="177" t="s">
        <v>273</v>
      </c>
      <c r="B283" s="177" t="s">
        <v>180</v>
      </c>
      <c r="C283" s="175" t="s">
        <v>162</v>
      </c>
      <c r="D283" s="175">
        <f>'Schedule 1'!D283</f>
        <v>4</v>
      </c>
      <c r="E283" s="176"/>
      <c r="F283" s="177"/>
      <c r="G283" s="176"/>
      <c r="H283" s="177"/>
    </row>
    <row r="284" spans="1:8" ht="11.5" x14ac:dyDescent="0.25">
      <c r="A284" s="177" t="s">
        <v>274</v>
      </c>
      <c r="B284" s="177" t="s">
        <v>182</v>
      </c>
      <c r="C284" s="175" t="s">
        <v>162</v>
      </c>
      <c r="D284" s="175">
        <f>'Schedule 1'!D284</f>
        <v>4</v>
      </c>
      <c r="E284" s="176"/>
      <c r="F284" s="177"/>
      <c r="G284" s="176"/>
      <c r="H284" s="177"/>
    </row>
    <row r="285" spans="1:8" ht="11.5" x14ac:dyDescent="0.25">
      <c r="A285" s="177" t="s">
        <v>275</v>
      </c>
      <c r="B285" s="177" t="s">
        <v>184</v>
      </c>
      <c r="C285" s="175" t="s">
        <v>162</v>
      </c>
      <c r="D285" s="175">
        <f>'Schedule 1'!D285</f>
        <v>4</v>
      </c>
      <c r="E285" s="176"/>
      <c r="F285" s="177"/>
      <c r="G285" s="176"/>
      <c r="H285" s="177"/>
    </row>
    <row r="286" spans="1:8" ht="11.5" x14ac:dyDescent="0.25">
      <c r="A286" s="181"/>
      <c r="B286" s="177" t="s">
        <v>185</v>
      </c>
      <c r="C286" s="175"/>
      <c r="D286" s="175">
        <f>'Schedule 1'!D286</f>
        <v>1</v>
      </c>
      <c r="E286" s="176"/>
      <c r="F286" s="177"/>
      <c r="G286" s="176"/>
      <c r="H286" s="177"/>
    </row>
    <row r="287" spans="1:8" ht="11.5" x14ac:dyDescent="0.25">
      <c r="A287" s="201">
        <v>3.1</v>
      </c>
      <c r="B287" s="174" t="s">
        <v>276</v>
      </c>
      <c r="C287" s="182"/>
      <c r="D287" s="182"/>
      <c r="E287" s="176"/>
      <c r="F287" s="174"/>
      <c r="G287" s="176"/>
      <c r="H287" s="174"/>
    </row>
    <row r="288" spans="1:8" ht="11.5" x14ac:dyDescent="0.25">
      <c r="A288" s="177" t="s">
        <v>277</v>
      </c>
      <c r="B288" s="177" t="s">
        <v>161</v>
      </c>
      <c r="C288" s="175" t="s">
        <v>162</v>
      </c>
      <c r="D288" s="175">
        <f>'Schedule 1'!D288</f>
        <v>1</v>
      </c>
      <c r="E288" s="176"/>
      <c r="F288" s="177"/>
      <c r="G288" s="176"/>
      <c r="H288" s="177"/>
    </row>
    <row r="289" spans="1:8" ht="11.5" x14ac:dyDescent="0.25">
      <c r="A289" s="177" t="s">
        <v>278</v>
      </c>
      <c r="B289" s="177" t="s">
        <v>241</v>
      </c>
      <c r="C289" s="175" t="s">
        <v>162</v>
      </c>
      <c r="D289" s="175">
        <f>'Schedule 1'!D289</f>
        <v>1</v>
      </c>
      <c r="E289" s="176"/>
      <c r="F289" s="177"/>
      <c r="G289" s="176"/>
      <c r="H289" s="177"/>
    </row>
    <row r="290" spans="1:8" ht="11.5" x14ac:dyDescent="0.25">
      <c r="A290" s="177" t="s">
        <v>279</v>
      </c>
      <c r="B290" s="177" t="s">
        <v>166</v>
      </c>
      <c r="C290" s="175" t="s">
        <v>162</v>
      </c>
      <c r="D290" s="175">
        <f>'Schedule 1'!D290</f>
        <v>1</v>
      </c>
      <c r="E290" s="176"/>
      <c r="F290" s="177"/>
      <c r="G290" s="176"/>
      <c r="H290" s="177"/>
    </row>
    <row r="291" spans="1:8" ht="11.5" x14ac:dyDescent="0.25">
      <c r="A291" s="177" t="s">
        <v>280</v>
      </c>
      <c r="B291" s="177" t="s">
        <v>168</v>
      </c>
      <c r="C291" s="175" t="s">
        <v>162</v>
      </c>
      <c r="D291" s="175">
        <f>'Schedule 1'!D291</f>
        <v>1</v>
      </c>
      <c r="E291" s="176"/>
      <c r="F291" s="177"/>
      <c r="G291" s="176"/>
      <c r="H291" s="177"/>
    </row>
    <row r="292" spans="1:8" ht="11.5" x14ac:dyDescent="0.25">
      <c r="A292" s="177" t="s">
        <v>281</v>
      </c>
      <c r="B292" s="177" t="s">
        <v>192</v>
      </c>
      <c r="C292" s="175" t="s">
        <v>162</v>
      </c>
      <c r="D292" s="175">
        <f>'Schedule 1'!D292</f>
        <v>1</v>
      </c>
      <c r="E292" s="176"/>
      <c r="F292" s="177"/>
      <c r="G292" s="176"/>
      <c r="H292" s="177"/>
    </row>
    <row r="293" spans="1:8" ht="11.5" x14ac:dyDescent="0.25">
      <c r="A293" s="177" t="s">
        <v>282</v>
      </c>
      <c r="B293" s="177" t="s">
        <v>172</v>
      </c>
      <c r="C293" s="175" t="s">
        <v>162</v>
      </c>
      <c r="D293" s="175">
        <f>'Schedule 1'!D293</f>
        <v>1</v>
      </c>
      <c r="E293" s="176"/>
      <c r="F293" s="177"/>
      <c r="G293" s="176"/>
      <c r="H293" s="177"/>
    </row>
    <row r="294" spans="1:8" ht="11.5" x14ac:dyDescent="0.25">
      <c r="A294" s="177" t="s">
        <v>283</v>
      </c>
      <c r="B294" s="177" t="s">
        <v>176</v>
      </c>
      <c r="C294" s="175" t="s">
        <v>162</v>
      </c>
      <c r="D294" s="175">
        <f>'Schedule 1'!D294</f>
        <v>4</v>
      </c>
      <c r="E294" s="176"/>
      <c r="F294" s="177"/>
      <c r="G294" s="176"/>
      <c r="H294" s="177"/>
    </row>
    <row r="295" spans="1:8" ht="11.5" x14ac:dyDescent="0.25">
      <c r="A295" s="177" t="s">
        <v>284</v>
      </c>
      <c r="B295" s="177" t="s">
        <v>178</v>
      </c>
      <c r="C295" s="175" t="s">
        <v>162</v>
      </c>
      <c r="D295" s="175">
        <f>'Schedule 1'!D295</f>
        <v>4</v>
      </c>
      <c r="E295" s="176"/>
      <c r="F295" s="177"/>
      <c r="G295" s="176"/>
      <c r="H295" s="177"/>
    </row>
    <row r="296" spans="1:8" ht="11.5" x14ac:dyDescent="0.25">
      <c r="A296" s="177" t="s">
        <v>285</v>
      </c>
      <c r="B296" s="177" t="s">
        <v>180</v>
      </c>
      <c r="C296" s="175" t="s">
        <v>162</v>
      </c>
      <c r="D296" s="175">
        <f>'Schedule 1'!D296</f>
        <v>4</v>
      </c>
      <c r="E296" s="176"/>
      <c r="F296" s="177"/>
      <c r="G296" s="176"/>
      <c r="H296" s="177"/>
    </row>
    <row r="297" spans="1:8" ht="11.5" x14ac:dyDescent="0.25">
      <c r="A297" s="177" t="s">
        <v>286</v>
      </c>
      <c r="B297" s="177" t="s">
        <v>182</v>
      </c>
      <c r="C297" s="175" t="s">
        <v>162</v>
      </c>
      <c r="D297" s="175">
        <f>'Schedule 1'!D297</f>
        <v>4</v>
      </c>
      <c r="E297" s="176"/>
      <c r="F297" s="177"/>
      <c r="G297" s="176"/>
      <c r="H297" s="177"/>
    </row>
    <row r="298" spans="1:8" ht="11.5" x14ac:dyDescent="0.25">
      <c r="A298" s="177" t="s">
        <v>287</v>
      </c>
      <c r="B298" s="177" t="s">
        <v>184</v>
      </c>
      <c r="C298" s="175" t="s">
        <v>162</v>
      </c>
      <c r="D298" s="175">
        <f>'Schedule 1'!D298</f>
        <v>4</v>
      </c>
      <c r="E298" s="176"/>
      <c r="F298" s="177"/>
      <c r="G298" s="176"/>
      <c r="H298" s="177"/>
    </row>
    <row r="299" spans="1:8" ht="11.5" x14ac:dyDescent="0.25">
      <c r="A299" s="181"/>
      <c r="B299" s="177" t="s">
        <v>185</v>
      </c>
      <c r="C299" s="175"/>
      <c r="D299" s="175">
        <f>'Schedule 1'!D299</f>
        <v>1</v>
      </c>
      <c r="E299" s="176"/>
      <c r="F299" s="177"/>
      <c r="G299" s="176"/>
      <c r="H299" s="177"/>
    </row>
    <row r="300" spans="1:8" ht="11.5" x14ac:dyDescent="0.25">
      <c r="A300" s="173">
        <v>3.11</v>
      </c>
      <c r="B300" s="174" t="s">
        <v>288</v>
      </c>
      <c r="C300" s="175"/>
      <c r="D300" s="175"/>
      <c r="E300" s="176"/>
      <c r="F300" s="177"/>
      <c r="G300" s="176"/>
      <c r="H300" s="177"/>
    </row>
    <row r="301" spans="1:8" ht="11.5" x14ac:dyDescent="0.25">
      <c r="A301" s="178" t="s">
        <v>289</v>
      </c>
      <c r="B301" s="177" t="s">
        <v>161</v>
      </c>
      <c r="C301" s="175" t="s">
        <v>162</v>
      </c>
      <c r="D301" s="175">
        <f>'Schedule 1'!D301</f>
        <v>5</v>
      </c>
      <c r="E301" s="176"/>
      <c r="F301" s="177"/>
      <c r="G301" s="176"/>
      <c r="H301" s="177"/>
    </row>
    <row r="302" spans="1:8" ht="11.5" x14ac:dyDescent="0.25">
      <c r="A302" s="178" t="s">
        <v>290</v>
      </c>
      <c r="B302" s="177" t="s">
        <v>241</v>
      </c>
      <c r="C302" s="175" t="s">
        <v>162</v>
      </c>
      <c r="D302" s="175">
        <f>'Schedule 1'!D302</f>
        <v>1</v>
      </c>
      <c r="E302" s="176"/>
      <c r="F302" s="177"/>
      <c r="G302" s="176"/>
      <c r="H302" s="177"/>
    </row>
    <row r="303" spans="1:8" ht="11.5" x14ac:dyDescent="0.25">
      <c r="A303" s="178" t="s">
        <v>291</v>
      </c>
      <c r="B303" s="177" t="s">
        <v>166</v>
      </c>
      <c r="C303" s="175" t="s">
        <v>162</v>
      </c>
      <c r="D303" s="175">
        <f>'Schedule 1'!D303</f>
        <v>3</v>
      </c>
      <c r="E303" s="176"/>
      <c r="F303" s="177"/>
      <c r="G303" s="176"/>
      <c r="H303" s="177"/>
    </row>
    <row r="304" spans="1:8" ht="11.5" x14ac:dyDescent="0.25">
      <c r="A304" s="178" t="s">
        <v>292</v>
      </c>
      <c r="B304" s="177" t="s">
        <v>168</v>
      </c>
      <c r="C304" s="175" t="s">
        <v>162</v>
      </c>
      <c r="D304" s="175">
        <f>'Schedule 1'!D304</f>
        <v>1</v>
      </c>
      <c r="E304" s="176"/>
      <c r="F304" s="177"/>
      <c r="G304" s="176"/>
      <c r="H304" s="177"/>
    </row>
    <row r="305" spans="1:8" ht="11.5" x14ac:dyDescent="0.25">
      <c r="A305" s="178" t="s">
        <v>293</v>
      </c>
      <c r="B305" s="177" t="s">
        <v>192</v>
      </c>
      <c r="C305" s="175" t="s">
        <v>162</v>
      </c>
      <c r="D305" s="175">
        <f>'Schedule 1'!D305</f>
        <v>1</v>
      </c>
      <c r="E305" s="176"/>
      <c r="F305" s="177"/>
      <c r="G305" s="176"/>
      <c r="H305" s="177"/>
    </row>
    <row r="306" spans="1:8" ht="11.5" x14ac:dyDescent="0.25">
      <c r="A306" s="178" t="s">
        <v>294</v>
      </c>
      <c r="B306" s="177" t="s">
        <v>172</v>
      </c>
      <c r="C306" s="175" t="s">
        <v>162</v>
      </c>
      <c r="D306" s="175">
        <f>'Schedule 1'!D306</f>
        <v>1</v>
      </c>
      <c r="E306" s="176"/>
      <c r="F306" s="177"/>
      <c r="G306" s="176"/>
      <c r="H306" s="177"/>
    </row>
    <row r="307" spans="1:8" ht="11.5" x14ac:dyDescent="0.25">
      <c r="A307" s="178" t="s">
        <v>295</v>
      </c>
      <c r="B307" s="177" t="s">
        <v>176</v>
      </c>
      <c r="C307" s="175" t="s">
        <v>162</v>
      </c>
      <c r="D307" s="175">
        <f>'Schedule 1'!D307</f>
        <v>4</v>
      </c>
      <c r="E307" s="176"/>
      <c r="F307" s="177"/>
      <c r="G307" s="176"/>
      <c r="H307" s="177"/>
    </row>
    <row r="308" spans="1:8" ht="11.5" x14ac:dyDescent="0.25">
      <c r="A308" s="178" t="s">
        <v>296</v>
      </c>
      <c r="B308" s="177" t="s">
        <v>178</v>
      </c>
      <c r="C308" s="175" t="s">
        <v>162</v>
      </c>
      <c r="D308" s="175">
        <f>'Schedule 1'!D308</f>
        <v>4</v>
      </c>
      <c r="E308" s="176"/>
      <c r="F308" s="177"/>
      <c r="G308" s="176"/>
      <c r="H308" s="177"/>
    </row>
    <row r="309" spans="1:8" ht="11.5" x14ac:dyDescent="0.25">
      <c r="A309" s="178" t="s">
        <v>297</v>
      </c>
      <c r="B309" s="177" t="s">
        <v>180</v>
      </c>
      <c r="C309" s="175" t="s">
        <v>162</v>
      </c>
      <c r="D309" s="175">
        <f>'Schedule 1'!D309</f>
        <v>20</v>
      </c>
      <c r="E309" s="176"/>
      <c r="F309" s="177"/>
      <c r="G309" s="176"/>
      <c r="H309" s="177"/>
    </row>
    <row r="310" spans="1:8" ht="11.5" x14ac:dyDescent="0.25">
      <c r="A310" s="178" t="s">
        <v>298</v>
      </c>
      <c r="B310" s="177" t="s">
        <v>182</v>
      </c>
      <c r="C310" s="175" t="s">
        <v>162</v>
      </c>
      <c r="D310" s="175">
        <f>'Schedule 1'!D310</f>
        <v>4</v>
      </c>
      <c r="E310" s="176"/>
      <c r="F310" s="177"/>
      <c r="G310" s="176"/>
      <c r="H310" s="177"/>
    </row>
    <row r="311" spans="1:8" ht="11.5" x14ac:dyDescent="0.25">
      <c r="A311" s="178" t="s">
        <v>299</v>
      </c>
      <c r="B311" s="177" t="s">
        <v>184</v>
      </c>
      <c r="C311" s="175" t="s">
        <v>162</v>
      </c>
      <c r="D311" s="175">
        <f>'Schedule 1'!D311</f>
        <v>4</v>
      </c>
      <c r="E311" s="176"/>
      <c r="F311" s="177"/>
      <c r="G311" s="176"/>
      <c r="H311" s="177"/>
    </row>
    <row r="312" spans="1:8" ht="11.5" x14ac:dyDescent="0.25">
      <c r="A312" s="178"/>
      <c r="B312" s="177" t="s">
        <v>185</v>
      </c>
      <c r="C312" s="175"/>
      <c r="D312" s="175">
        <f>'Schedule 1'!D312</f>
        <v>5</v>
      </c>
      <c r="E312" s="176"/>
      <c r="F312" s="177"/>
      <c r="G312" s="176"/>
      <c r="H312" s="177"/>
    </row>
    <row r="313" spans="1:8" ht="15.75" customHeight="1" x14ac:dyDescent="0.25">
      <c r="A313" s="173">
        <v>3.12</v>
      </c>
      <c r="B313" s="174" t="s">
        <v>300</v>
      </c>
      <c r="C313" s="175"/>
      <c r="D313" s="175"/>
      <c r="E313" s="176"/>
      <c r="F313" s="176"/>
      <c r="G313" s="176"/>
      <c r="H313" s="176"/>
    </row>
    <row r="314" spans="1:8" ht="11.5" x14ac:dyDescent="0.25">
      <c r="A314" s="181" t="s">
        <v>301</v>
      </c>
      <c r="B314" s="177" t="s">
        <v>161</v>
      </c>
      <c r="C314" s="175" t="s">
        <v>51</v>
      </c>
      <c r="D314" s="175">
        <f>'Schedule 1'!D314</f>
        <v>1</v>
      </c>
      <c r="E314" s="175"/>
      <c r="F314" s="176"/>
      <c r="G314" s="176"/>
      <c r="H314" s="176"/>
    </row>
    <row r="315" spans="1:8" ht="11.5" x14ac:dyDescent="0.25">
      <c r="A315" s="181" t="s">
        <v>302</v>
      </c>
      <c r="B315" s="177" t="s">
        <v>241</v>
      </c>
      <c r="C315" s="175" t="s">
        <v>162</v>
      </c>
      <c r="D315" s="175">
        <f>'Schedule 1'!D315</f>
        <v>1</v>
      </c>
      <c r="E315" s="176"/>
      <c r="F315" s="177"/>
      <c r="G315" s="176"/>
      <c r="H315" s="177"/>
    </row>
    <row r="316" spans="1:8" ht="11.5" x14ac:dyDescent="0.25">
      <c r="A316" s="181" t="s">
        <v>303</v>
      </c>
      <c r="B316" s="177" t="s">
        <v>166</v>
      </c>
      <c r="C316" s="175" t="s">
        <v>162</v>
      </c>
      <c r="D316" s="175">
        <f>'Schedule 1'!D316</f>
        <v>1</v>
      </c>
      <c r="E316" s="176"/>
      <c r="F316" s="177"/>
      <c r="G316" s="176"/>
      <c r="H316" s="177"/>
    </row>
    <row r="317" spans="1:8" ht="11.5" x14ac:dyDescent="0.25">
      <c r="A317" s="181" t="s">
        <v>304</v>
      </c>
      <c r="B317" s="177" t="s">
        <v>168</v>
      </c>
      <c r="C317" s="175" t="s">
        <v>162</v>
      </c>
      <c r="D317" s="175">
        <f>'Schedule 1'!D317</f>
        <v>1</v>
      </c>
      <c r="E317" s="176"/>
      <c r="F317" s="177"/>
      <c r="G317" s="176"/>
      <c r="H317" s="177"/>
    </row>
    <row r="318" spans="1:8" ht="11.5" x14ac:dyDescent="0.25">
      <c r="A318" s="181" t="s">
        <v>305</v>
      </c>
      <c r="B318" s="177" t="s">
        <v>192</v>
      </c>
      <c r="C318" s="175" t="s">
        <v>162</v>
      </c>
      <c r="D318" s="175">
        <f>'Schedule 1'!D318</f>
        <v>1</v>
      </c>
      <c r="E318" s="176"/>
      <c r="F318" s="177"/>
      <c r="G318" s="176"/>
      <c r="H318" s="177"/>
    </row>
    <row r="319" spans="1:8" ht="11.5" x14ac:dyDescent="0.25">
      <c r="A319" s="181" t="s">
        <v>306</v>
      </c>
      <c r="B319" s="177" t="s">
        <v>172</v>
      </c>
      <c r="C319" s="175" t="s">
        <v>162</v>
      </c>
      <c r="D319" s="175">
        <f>'Schedule 1'!D319</f>
        <v>1</v>
      </c>
      <c r="E319" s="176"/>
      <c r="F319" s="177"/>
      <c r="G319" s="176"/>
      <c r="H319" s="177"/>
    </row>
    <row r="320" spans="1:8" ht="11.5" x14ac:dyDescent="0.25">
      <c r="A320" s="181" t="s">
        <v>307</v>
      </c>
      <c r="B320" s="177" t="s">
        <v>176</v>
      </c>
      <c r="C320" s="175" t="s">
        <v>162</v>
      </c>
      <c r="D320" s="175">
        <f>'Schedule 1'!D320</f>
        <v>4</v>
      </c>
      <c r="E320" s="175"/>
      <c r="F320" s="176"/>
      <c r="G320" s="176"/>
      <c r="H320" s="176"/>
    </row>
    <row r="321" spans="1:8" ht="11.5" x14ac:dyDescent="0.25">
      <c r="A321" s="181" t="s">
        <v>308</v>
      </c>
      <c r="B321" s="177" t="s">
        <v>178</v>
      </c>
      <c r="C321" s="175" t="s">
        <v>162</v>
      </c>
      <c r="D321" s="175">
        <f>'Schedule 1'!D321</f>
        <v>4</v>
      </c>
      <c r="E321" s="175"/>
      <c r="F321" s="176"/>
      <c r="G321" s="176"/>
      <c r="H321" s="176"/>
    </row>
    <row r="322" spans="1:8" ht="11.5" x14ac:dyDescent="0.25">
      <c r="A322" s="181" t="s">
        <v>309</v>
      </c>
      <c r="B322" s="177" t="s">
        <v>180</v>
      </c>
      <c r="C322" s="175" t="s">
        <v>162</v>
      </c>
      <c r="D322" s="175">
        <f>'Schedule 1'!D322</f>
        <v>4</v>
      </c>
      <c r="E322" s="175"/>
      <c r="F322" s="176"/>
      <c r="G322" s="176"/>
      <c r="H322" s="176"/>
    </row>
    <row r="323" spans="1:8" ht="11.5" x14ac:dyDescent="0.25">
      <c r="A323" s="181" t="s">
        <v>310</v>
      </c>
      <c r="B323" s="177" t="s">
        <v>182</v>
      </c>
      <c r="C323" s="175" t="s">
        <v>162</v>
      </c>
      <c r="D323" s="175">
        <f>'Schedule 1'!D323</f>
        <v>4</v>
      </c>
      <c r="E323" s="175"/>
      <c r="F323" s="176"/>
      <c r="G323" s="176"/>
      <c r="H323" s="176"/>
    </row>
    <row r="324" spans="1:8" ht="11.5" x14ac:dyDescent="0.25">
      <c r="A324" s="181" t="s">
        <v>311</v>
      </c>
      <c r="B324" s="177" t="s">
        <v>184</v>
      </c>
      <c r="C324" s="175" t="s">
        <v>162</v>
      </c>
      <c r="D324" s="175">
        <f>'Schedule 1'!D324</f>
        <v>4</v>
      </c>
      <c r="E324" s="175"/>
      <c r="F324" s="176"/>
      <c r="G324" s="176"/>
      <c r="H324" s="176"/>
    </row>
    <row r="325" spans="1:8" ht="11.5" x14ac:dyDescent="0.25">
      <c r="A325" s="181"/>
      <c r="B325" s="177" t="s">
        <v>185</v>
      </c>
      <c r="C325" s="175"/>
      <c r="D325" s="175">
        <f>'Schedule 1'!D325</f>
        <v>1</v>
      </c>
      <c r="E325" s="176"/>
      <c r="F325" s="176"/>
      <c r="G325" s="176"/>
      <c r="H325" s="176"/>
    </row>
    <row r="326" spans="1:8" ht="11.5" x14ac:dyDescent="0.25">
      <c r="A326" s="173">
        <v>3.13</v>
      </c>
      <c r="B326" s="174" t="s">
        <v>312</v>
      </c>
      <c r="C326" s="175"/>
      <c r="D326" s="175"/>
      <c r="E326" s="176"/>
      <c r="F326" s="177"/>
      <c r="G326" s="176"/>
      <c r="H326" s="177"/>
    </row>
    <row r="327" spans="1:8" ht="11.5" x14ac:dyDescent="0.25">
      <c r="A327" s="178" t="s">
        <v>313</v>
      </c>
      <c r="B327" s="177" t="s">
        <v>161</v>
      </c>
      <c r="C327" s="175" t="s">
        <v>162</v>
      </c>
      <c r="D327" s="175">
        <f>'Schedule 1'!D327</f>
        <v>1</v>
      </c>
      <c r="E327" s="176"/>
      <c r="F327" s="177"/>
      <c r="G327" s="176"/>
      <c r="H327" s="177"/>
    </row>
    <row r="328" spans="1:8" ht="11.5" x14ac:dyDescent="0.25">
      <c r="A328" s="178" t="s">
        <v>314</v>
      </c>
      <c r="B328" s="177" t="s">
        <v>241</v>
      </c>
      <c r="C328" s="175" t="s">
        <v>162</v>
      </c>
      <c r="D328" s="175">
        <f>'Schedule 1'!D328</f>
        <v>1</v>
      </c>
      <c r="E328" s="176"/>
      <c r="F328" s="177"/>
      <c r="G328" s="176"/>
      <c r="H328" s="177"/>
    </row>
    <row r="329" spans="1:8" ht="11.5" x14ac:dyDescent="0.25">
      <c r="A329" s="178" t="s">
        <v>315</v>
      </c>
      <c r="B329" s="177" t="s">
        <v>166</v>
      </c>
      <c r="C329" s="175" t="s">
        <v>162</v>
      </c>
      <c r="D329" s="175">
        <f>'Schedule 1'!D329</f>
        <v>1</v>
      </c>
      <c r="E329" s="176"/>
      <c r="F329" s="177"/>
      <c r="G329" s="176"/>
      <c r="H329" s="177"/>
    </row>
    <row r="330" spans="1:8" ht="11.5" x14ac:dyDescent="0.25">
      <c r="A330" s="178" t="s">
        <v>316</v>
      </c>
      <c r="B330" s="177" t="s">
        <v>168</v>
      </c>
      <c r="C330" s="175" t="s">
        <v>162</v>
      </c>
      <c r="D330" s="175">
        <f>'Schedule 1'!D330</f>
        <v>1</v>
      </c>
      <c r="E330" s="176"/>
      <c r="F330" s="177"/>
      <c r="G330" s="176"/>
      <c r="H330" s="177"/>
    </row>
    <row r="331" spans="1:8" ht="11.5" x14ac:dyDescent="0.25">
      <c r="A331" s="178" t="s">
        <v>317</v>
      </c>
      <c r="B331" s="177" t="s">
        <v>192</v>
      </c>
      <c r="C331" s="175" t="s">
        <v>162</v>
      </c>
      <c r="D331" s="175">
        <f>'Schedule 1'!D331</f>
        <v>1</v>
      </c>
      <c r="E331" s="176"/>
      <c r="F331" s="177"/>
      <c r="G331" s="176"/>
      <c r="H331" s="177"/>
    </row>
    <row r="332" spans="1:8" ht="11.5" x14ac:dyDescent="0.25">
      <c r="A332" s="178" t="s">
        <v>318</v>
      </c>
      <c r="B332" s="177" t="s">
        <v>172</v>
      </c>
      <c r="C332" s="175" t="s">
        <v>162</v>
      </c>
      <c r="D332" s="175">
        <f>'Schedule 1'!D332</f>
        <v>1</v>
      </c>
      <c r="E332" s="176"/>
      <c r="F332" s="177"/>
      <c r="G332" s="176"/>
      <c r="H332" s="177"/>
    </row>
    <row r="333" spans="1:8" ht="11.5" x14ac:dyDescent="0.25">
      <c r="A333" s="178" t="s">
        <v>319</v>
      </c>
      <c r="B333" s="177" t="s">
        <v>176</v>
      </c>
      <c r="C333" s="175" t="s">
        <v>162</v>
      </c>
      <c r="D333" s="175">
        <f>'Schedule 1'!D333</f>
        <v>4</v>
      </c>
      <c r="E333" s="176"/>
      <c r="F333" s="177"/>
      <c r="G333" s="176"/>
      <c r="H333" s="177"/>
    </row>
    <row r="334" spans="1:8" ht="11.5" x14ac:dyDescent="0.25">
      <c r="A334" s="178" t="s">
        <v>320</v>
      </c>
      <c r="B334" s="177" t="s">
        <v>178</v>
      </c>
      <c r="C334" s="175" t="s">
        <v>162</v>
      </c>
      <c r="D334" s="175">
        <f>'Schedule 1'!D334</f>
        <v>4</v>
      </c>
      <c r="E334" s="176"/>
      <c r="F334" s="177"/>
      <c r="G334" s="176"/>
      <c r="H334" s="177"/>
    </row>
    <row r="335" spans="1:8" ht="11.5" x14ac:dyDescent="0.25">
      <c r="A335" s="178" t="s">
        <v>321</v>
      </c>
      <c r="B335" s="177" t="s">
        <v>180</v>
      </c>
      <c r="C335" s="175" t="s">
        <v>162</v>
      </c>
      <c r="D335" s="175">
        <f>'Schedule 1'!D335</f>
        <v>4</v>
      </c>
      <c r="E335" s="176"/>
      <c r="F335" s="177"/>
      <c r="G335" s="176"/>
      <c r="H335" s="177"/>
    </row>
    <row r="336" spans="1:8" ht="11.5" x14ac:dyDescent="0.25">
      <c r="A336" s="178" t="s">
        <v>322</v>
      </c>
      <c r="B336" s="177" t="s">
        <v>182</v>
      </c>
      <c r="C336" s="175" t="s">
        <v>162</v>
      </c>
      <c r="D336" s="175">
        <f>'Schedule 1'!D336</f>
        <v>4</v>
      </c>
      <c r="E336" s="176"/>
      <c r="F336" s="177"/>
      <c r="G336" s="176"/>
      <c r="H336" s="177"/>
    </row>
    <row r="337" spans="1:8" ht="11.5" x14ac:dyDescent="0.25">
      <c r="A337" s="178" t="s">
        <v>323</v>
      </c>
      <c r="B337" s="177" t="s">
        <v>184</v>
      </c>
      <c r="C337" s="175" t="s">
        <v>162</v>
      </c>
      <c r="D337" s="175">
        <f>'Schedule 1'!D337</f>
        <v>4</v>
      </c>
      <c r="E337" s="176"/>
      <c r="F337" s="177"/>
      <c r="G337" s="176"/>
      <c r="H337" s="177"/>
    </row>
    <row r="338" spans="1:8" ht="11.5" x14ac:dyDescent="0.25">
      <c r="A338" s="178"/>
      <c r="B338" s="177" t="s">
        <v>185</v>
      </c>
      <c r="C338" s="175"/>
      <c r="D338" s="175">
        <f>'Schedule 1'!D338</f>
        <v>1</v>
      </c>
      <c r="E338" s="176"/>
      <c r="F338" s="177"/>
      <c r="G338" s="176"/>
      <c r="H338" s="177"/>
    </row>
    <row r="339" spans="1:8" ht="11.5" x14ac:dyDescent="0.25">
      <c r="A339" s="173">
        <v>3.14</v>
      </c>
      <c r="B339" s="174" t="s">
        <v>324</v>
      </c>
      <c r="C339" s="175"/>
      <c r="D339" s="175"/>
      <c r="E339" s="176"/>
      <c r="F339" s="176"/>
      <c r="G339" s="176"/>
      <c r="H339" s="176"/>
    </row>
    <row r="340" spans="1:8" ht="11.5" x14ac:dyDescent="0.25">
      <c r="A340" s="181" t="s">
        <v>325</v>
      </c>
      <c r="B340" s="177" t="s">
        <v>161</v>
      </c>
      <c r="C340" s="175" t="s">
        <v>51</v>
      </c>
      <c r="D340" s="175">
        <f>'Schedule 1'!D340</f>
        <v>1</v>
      </c>
      <c r="E340" s="175"/>
      <c r="F340" s="176"/>
      <c r="G340" s="176"/>
      <c r="H340" s="176"/>
    </row>
    <row r="341" spans="1:8" ht="11.5" x14ac:dyDescent="0.25">
      <c r="A341" s="181" t="s">
        <v>326</v>
      </c>
      <c r="B341" s="177" t="s">
        <v>176</v>
      </c>
      <c r="C341" s="175" t="s">
        <v>162</v>
      </c>
      <c r="D341" s="175">
        <f>'Schedule 1'!D341</f>
        <v>4</v>
      </c>
      <c r="E341" s="175"/>
      <c r="F341" s="176"/>
      <c r="G341" s="176"/>
      <c r="H341" s="176"/>
    </row>
    <row r="342" spans="1:8" ht="11.5" x14ac:dyDescent="0.25">
      <c r="A342" s="181" t="s">
        <v>327</v>
      </c>
      <c r="B342" s="177" t="s">
        <v>178</v>
      </c>
      <c r="C342" s="175" t="s">
        <v>162</v>
      </c>
      <c r="D342" s="175">
        <f>'Schedule 1'!D342</f>
        <v>4</v>
      </c>
      <c r="E342" s="175"/>
      <c r="F342" s="176"/>
      <c r="G342" s="176"/>
      <c r="H342" s="176"/>
    </row>
    <row r="343" spans="1:8" ht="11.5" x14ac:dyDescent="0.25">
      <c r="A343" s="181" t="s">
        <v>328</v>
      </c>
      <c r="B343" s="177" t="s">
        <v>180</v>
      </c>
      <c r="C343" s="175" t="s">
        <v>162</v>
      </c>
      <c r="D343" s="175">
        <f>'Schedule 1'!D343</f>
        <v>4</v>
      </c>
      <c r="E343" s="175"/>
      <c r="F343" s="176"/>
      <c r="G343" s="176"/>
      <c r="H343" s="176"/>
    </row>
    <row r="344" spans="1:8" ht="11.5" x14ac:dyDescent="0.25">
      <c r="A344" s="181" t="s">
        <v>329</v>
      </c>
      <c r="B344" s="177" t="s">
        <v>182</v>
      </c>
      <c r="C344" s="175" t="s">
        <v>162</v>
      </c>
      <c r="D344" s="175">
        <f>'Schedule 1'!D344</f>
        <v>4</v>
      </c>
      <c r="E344" s="175"/>
      <c r="F344" s="176"/>
      <c r="G344" s="176"/>
      <c r="H344" s="176"/>
    </row>
    <row r="345" spans="1:8" ht="11.5" x14ac:dyDescent="0.25">
      <c r="A345" s="181" t="s">
        <v>330</v>
      </c>
      <c r="B345" s="177" t="s">
        <v>184</v>
      </c>
      <c r="C345" s="175" t="s">
        <v>162</v>
      </c>
      <c r="D345" s="175">
        <f>'Schedule 1'!D345</f>
        <v>4</v>
      </c>
      <c r="E345" s="175"/>
      <c r="F345" s="176"/>
      <c r="G345" s="176"/>
      <c r="H345" s="176"/>
    </row>
    <row r="346" spans="1:8" ht="11.5" x14ac:dyDescent="0.25">
      <c r="A346" s="181"/>
      <c r="B346" s="177" t="s">
        <v>185</v>
      </c>
      <c r="C346" s="175"/>
      <c r="D346" s="175">
        <f>'Schedule 1'!D346</f>
        <v>1</v>
      </c>
      <c r="E346" s="176"/>
      <c r="F346" s="176"/>
      <c r="G346" s="176"/>
      <c r="H346" s="176"/>
    </row>
    <row r="347" spans="1:8" ht="11.5" x14ac:dyDescent="0.25">
      <c r="A347" s="178"/>
      <c r="B347" s="177" t="s">
        <v>331</v>
      </c>
      <c r="C347" s="175"/>
      <c r="D347" s="175">
        <f>D346+D338+D325+D312+D299+D286+D269+D256</f>
        <v>14</v>
      </c>
      <c r="E347" s="176"/>
      <c r="F347" s="177"/>
      <c r="G347" s="183"/>
      <c r="H347" s="177"/>
    </row>
    <row r="348" spans="1:8" ht="11.5" x14ac:dyDescent="0.25">
      <c r="A348" s="178"/>
      <c r="B348" s="177" t="s">
        <v>332</v>
      </c>
      <c r="C348" s="175"/>
      <c r="D348" s="175">
        <f>D347+D241</f>
        <v>26</v>
      </c>
      <c r="E348" s="176"/>
      <c r="F348" s="177"/>
      <c r="G348" s="183"/>
      <c r="H348" s="177"/>
    </row>
    <row r="349" spans="1:8" ht="11.5" x14ac:dyDescent="0.25">
      <c r="A349" s="201">
        <v>3.15</v>
      </c>
      <c r="B349" s="174" t="s">
        <v>333</v>
      </c>
      <c r="C349" s="182"/>
      <c r="D349" s="182"/>
      <c r="E349" s="183"/>
      <c r="F349" s="174"/>
      <c r="G349" s="183"/>
      <c r="H349" s="174"/>
    </row>
    <row r="350" spans="1:8" ht="23" x14ac:dyDescent="0.25">
      <c r="A350" s="203" t="str">
        <f>'Schedule 1'!A350</f>
        <v>3.15.1</v>
      </c>
      <c r="B350" s="204" t="str">
        <f>'Schedule 1'!B350</f>
        <v>132S-SC Standard height +18m Body Extn +2m Leg Extn tower type tested up to destruction</v>
      </c>
      <c r="C350" s="203" t="str">
        <f>'Schedule 1'!C350</f>
        <v>each</v>
      </c>
      <c r="D350" s="175">
        <f>'Schedule 1'!D350</f>
        <v>1</v>
      </c>
      <c r="E350" s="183"/>
      <c r="F350" s="174"/>
      <c r="G350" s="183"/>
      <c r="H350" s="174"/>
    </row>
    <row r="351" spans="1:8" ht="37.5" customHeight="1" x14ac:dyDescent="0.25">
      <c r="A351" s="203" t="str">
        <f>'Schedule 1'!A351</f>
        <v>3.15.2</v>
      </c>
      <c r="B351" s="204" t="str">
        <f>'Schedule 1'!B351</f>
        <v>132T30-SC Standard height +12m Body Extn +2m Leg Extn tower type tested to 100% loading</v>
      </c>
      <c r="C351" s="203" t="str">
        <f>'Schedule 1'!C351</f>
        <v>each</v>
      </c>
      <c r="D351" s="175">
        <f>'Schedule 1'!D351</f>
        <v>1</v>
      </c>
      <c r="E351" s="183"/>
      <c r="F351" s="174"/>
      <c r="G351" s="183"/>
      <c r="H351" s="174"/>
    </row>
    <row r="352" spans="1:8" ht="41.25" customHeight="1" x14ac:dyDescent="0.25">
      <c r="A352" s="203" t="str">
        <f>'Schedule 1'!A352</f>
        <v>3.15.3</v>
      </c>
      <c r="B352" s="204" t="str">
        <f>'Schedule 1'!B352</f>
        <v>132T60-SC Standard height +12m Body Extn +2m Leg Extn tower type tested to 100% loading</v>
      </c>
      <c r="C352" s="203" t="str">
        <f>'Schedule 1'!C352</f>
        <v>each</v>
      </c>
      <c r="D352" s="175">
        <f>'Schedule 1'!D352</f>
        <v>1</v>
      </c>
      <c r="E352" s="183"/>
      <c r="F352" s="174"/>
      <c r="G352" s="183"/>
      <c r="H352" s="174"/>
    </row>
    <row r="353" spans="1:8" ht="42.75" customHeight="1" x14ac:dyDescent="0.25">
      <c r="A353" s="203" t="str">
        <f>'Schedule 1'!A353</f>
        <v>3.15.4</v>
      </c>
      <c r="B353" s="204" t="str">
        <f>'Schedule 1'!B353</f>
        <v>132SPECIAL-DC Standard height +12m Body Extn +2m Leg Extn tower type tested to 100% loading</v>
      </c>
      <c r="C353" s="203" t="str">
        <f>'Schedule 1'!C353</f>
        <v>each</v>
      </c>
      <c r="D353" s="175">
        <f>'Schedule 1'!D353</f>
        <v>1</v>
      </c>
      <c r="E353" s="183"/>
      <c r="F353" s="174"/>
      <c r="G353" s="183"/>
      <c r="H353" s="174"/>
    </row>
    <row r="354" spans="1:8" ht="23" x14ac:dyDescent="0.25">
      <c r="A354" s="203" t="str">
        <f>'Schedule 1'!A354</f>
        <v>3.15.5</v>
      </c>
      <c r="B354" s="204" t="str">
        <f>'Schedule 1'!B354</f>
        <v>132S-DC Standard height +12m Body Extn +2m Leg Extn tower type tested up to destruction</v>
      </c>
      <c r="C354" s="203" t="str">
        <f>'Schedule 1'!C354</f>
        <v>each</v>
      </c>
      <c r="D354" s="175">
        <f>'Schedule 1'!D354</f>
        <v>1</v>
      </c>
      <c r="E354" s="183"/>
      <c r="F354" s="174"/>
      <c r="G354" s="183"/>
      <c r="H354" s="174"/>
    </row>
    <row r="355" spans="1:8" ht="39.75" customHeight="1" x14ac:dyDescent="0.25">
      <c r="A355" s="203" t="str">
        <f>'Schedule 1'!A355</f>
        <v>3.15.6</v>
      </c>
      <c r="B355" s="204" t="str">
        <f>'Schedule 1'!B355</f>
        <v>132T10-DC Standard height +12m Body Extn+2m Leg Extn tower type tested to 100% loading</v>
      </c>
      <c r="C355" s="203" t="str">
        <f>'Schedule 1'!C355</f>
        <v>each</v>
      </c>
      <c r="D355" s="175">
        <f>'Schedule 1'!D355</f>
        <v>1</v>
      </c>
      <c r="E355" s="183"/>
      <c r="F355" s="174"/>
      <c r="G355" s="183"/>
      <c r="H355" s="174"/>
    </row>
    <row r="356" spans="1:8" ht="36.75" customHeight="1" x14ac:dyDescent="0.25">
      <c r="A356" s="203" t="str">
        <f>'Schedule 1'!A356</f>
        <v>3.15.7</v>
      </c>
      <c r="B356" s="204" t="str">
        <f>'Schedule 1'!B356</f>
        <v>132T60-DC Standard height +12m Body Extn+2m Leg Extn tower type tested to 100% loading</v>
      </c>
      <c r="C356" s="203" t="str">
        <f>'Schedule 1'!C356</f>
        <v>each</v>
      </c>
      <c r="D356" s="175">
        <f>'Schedule 1'!D356</f>
        <v>1</v>
      </c>
      <c r="E356" s="183"/>
      <c r="F356" s="174"/>
      <c r="G356" s="183"/>
      <c r="H356" s="174"/>
    </row>
    <row r="357" spans="1:8" ht="23" x14ac:dyDescent="0.25">
      <c r="A357" s="203" t="str">
        <f>'Schedule 1'!A357</f>
        <v>3.15.8</v>
      </c>
      <c r="B357" s="204" t="str">
        <f>'Schedule 1'!B357</f>
        <v>132TT-DC Standard height +12mBody Extn+2m Leg Extn tower type to 100% loading</v>
      </c>
      <c r="C357" s="203" t="str">
        <f>'Schedule 1'!C357</f>
        <v>each</v>
      </c>
      <c r="D357" s="175">
        <f>'Schedule 1'!D357</f>
        <v>1</v>
      </c>
      <c r="E357" s="183"/>
      <c r="F357" s="174"/>
      <c r="G357" s="183"/>
      <c r="H357" s="174"/>
    </row>
    <row r="358" spans="1:8" ht="23" x14ac:dyDescent="0.25">
      <c r="A358" s="203" t="str">
        <f>'Schedule 1'!A358</f>
        <v>3.15.9</v>
      </c>
      <c r="B358" s="204" t="str">
        <f>'Schedule 1'!B358</f>
        <v>132-SPECIAL-DC Standard height+12mBody Extn+2m Leg Extn tower type to 100% loading</v>
      </c>
      <c r="C358" s="203" t="str">
        <f>'Schedule 1'!C358</f>
        <v>each</v>
      </c>
      <c r="D358" s="175">
        <f>'Schedule 1'!D358</f>
        <v>1</v>
      </c>
      <c r="E358" s="183"/>
      <c r="F358" s="174"/>
      <c r="G358" s="183"/>
      <c r="H358" s="174"/>
    </row>
    <row r="359" spans="1:8" ht="23" x14ac:dyDescent="0.25">
      <c r="A359" s="203" t="str">
        <f>'Schedule 1'!A359</f>
        <v>3.15.10</v>
      </c>
      <c r="B359" s="204" t="str">
        <f>'Schedule 1'!B359</f>
        <v>400S-DC Standard height +18m Body Extn +2m Leg Extn tower type tested up to destruction</v>
      </c>
      <c r="C359" s="203" t="str">
        <f>'Schedule 1'!C359</f>
        <v>each</v>
      </c>
      <c r="D359" s="175">
        <f>'Schedule 1'!D359</f>
        <v>1</v>
      </c>
      <c r="E359" s="183"/>
      <c r="F359" s="174"/>
      <c r="G359" s="183"/>
      <c r="H359" s="174"/>
    </row>
    <row r="360" spans="1:8" ht="39" customHeight="1" x14ac:dyDescent="0.25">
      <c r="A360" s="203" t="str">
        <f>'Schedule 1'!A360</f>
        <v>3.15.11</v>
      </c>
      <c r="B360" s="204" t="str">
        <f>'Schedule 1'!B360</f>
        <v>400T10 DC Standard height +12m Body Extn +2m Leg Extn tower type tested to 100% loading</v>
      </c>
      <c r="C360" s="203" t="str">
        <f>'Schedule 1'!C360</f>
        <v>each</v>
      </c>
      <c r="D360" s="175">
        <f>'Schedule 1'!D360</f>
        <v>1</v>
      </c>
      <c r="E360" s="176"/>
      <c r="F360" s="177"/>
      <c r="G360" s="176"/>
      <c r="H360" s="177"/>
    </row>
    <row r="361" spans="1:8" ht="40.5" customHeight="1" x14ac:dyDescent="0.25">
      <c r="A361" s="203" t="str">
        <f>'Schedule 1'!A361</f>
        <v>3.15.12</v>
      </c>
      <c r="B361" s="204" t="str">
        <f>'Schedule 1'!B361</f>
        <v>400T30 DC Standard height +12m Body Extn +2m Leg Extn tower type tested to 100% loading</v>
      </c>
      <c r="C361" s="203" t="str">
        <f>'Schedule 1'!C361</f>
        <v>each</v>
      </c>
      <c r="D361" s="175">
        <f>'Schedule 1'!D361</f>
        <v>1</v>
      </c>
      <c r="E361" s="176"/>
      <c r="F361" s="177"/>
      <c r="G361" s="176"/>
      <c r="H361" s="177"/>
    </row>
    <row r="362" spans="1:8" ht="42" customHeight="1" x14ac:dyDescent="0.25">
      <c r="A362" s="203" t="str">
        <f>'Schedule 1'!A362</f>
        <v>3.15.13</v>
      </c>
      <c r="B362" s="204" t="str">
        <f>'Schedule 1'!B362</f>
        <v>400T60DC  Standard height +12m Body Extn +2m Leg Extn tower type tested to 100% loading</v>
      </c>
      <c r="C362" s="203" t="str">
        <f>'Schedule 1'!C362</f>
        <v>each</v>
      </c>
      <c r="D362" s="175">
        <f>'Schedule 1'!D362</f>
        <v>1</v>
      </c>
      <c r="E362" s="176"/>
      <c r="F362" s="177"/>
      <c r="G362" s="176"/>
      <c r="H362" s="177"/>
    </row>
    <row r="363" spans="1:8" ht="38.25" customHeight="1" x14ac:dyDescent="0.25">
      <c r="A363" s="203" t="str">
        <f>'Schedule 1'!A363</f>
        <v>3.15.14</v>
      </c>
      <c r="B363" s="204" t="str">
        <f>'Schedule 1'!B363</f>
        <v>400T90 DC Standard height +12m Body Extn +2m Leg Extn tower type tested to 100% loading</v>
      </c>
      <c r="C363" s="203" t="str">
        <f>'Schedule 1'!C363</f>
        <v>each</v>
      </c>
      <c r="D363" s="175">
        <f>'Schedule 1'!D363</f>
        <v>1</v>
      </c>
      <c r="E363" s="176"/>
      <c r="F363" s="177"/>
      <c r="G363" s="176"/>
      <c r="H363" s="177"/>
    </row>
    <row r="364" spans="1:8" ht="42" customHeight="1" x14ac:dyDescent="0.25">
      <c r="A364" s="203" t="str">
        <f>'Schedule 1'!A364</f>
        <v>3.15.15</v>
      </c>
      <c r="B364" s="204" t="str">
        <f>'Schedule 1'!B364</f>
        <v>D400TRDC  Standard height +12m Body Extn +2m Leg Extn tower type tested to 100% loading</v>
      </c>
      <c r="C364" s="203" t="str">
        <f>'Schedule 1'!C364</f>
        <v>each</v>
      </c>
      <c r="D364" s="175">
        <f>'Schedule 1'!D364</f>
        <v>1</v>
      </c>
      <c r="E364" s="176"/>
      <c r="F364" s="177"/>
      <c r="G364" s="176"/>
      <c r="H364" s="177"/>
    </row>
    <row r="365" spans="1:8" ht="11.5" x14ac:dyDescent="0.25">
      <c r="A365" s="181"/>
      <c r="B365" s="205" t="s">
        <v>356</v>
      </c>
      <c r="C365" s="175"/>
      <c r="D365" s="175"/>
      <c r="E365" s="176"/>
      <c r="F365" s="177"/>
      <c r="G365" s="183"/>
      <c r="H365" s="177"/>
    </row>
    <row r="366" spans="1:8" ht="11.5" x14ac:dyDescent="0.25">
      <c r="A366" s="201">
        <v>3.16</v>
      </c>
      <c r="B366" s="174" t="s">
        <v>156</v>
      </c>
      <c r="C366" s="175" t="s">
        <v>38</v>
      </c>
      <c r="D366" s="175">
        <v>1</v>
      </c>
      <c r="E366" s="183"/>
      <c r="F366" s="174"/>
      <c r="G366" s="183"/>
      <c r="H366" s="174"/>
    </row>
    <row r="367" spans="1:8" ht="11.5" x14ac:dyDescent="0.25">
      <c r="A367" s="174" t="s">
        <v>185</v>
      </c>
      <c r="B367" s="177"/>
      <c r="C367" s="175"/>
      <c r="D367" s="175"/>
      <c r="E367" s="176"/>
      <c r="F367" s="177"/>
      <c r="G367" s="183"/>
      <c r="H367" s="177"/>
    </row>
    <row r="368" spans="1:8" ht="11.5" x14ac:dyDescent="0.25">
      <c r="A368" s="184" t="str">
        <f>A1</f>
        <v>400/132kV MAKINDU Transmission lines- LILO</v>
      </c>
      <c r="B368" s="185"/>
      <c r="C368" s="186"/>
      <c r="D368" s="186"/>
      <c r="E368" s="187"/>
      <c r="F368" s="185"/>
      <c r="G368" s="187"/>
      <c r="H368" s="188"/>
    </row>
    <row r="369" spans="1:8" ht="11.5" x14ac:dyDescent="0.25">
      <c r="A369" s="189" t="s">
        <v>1</v>
      </c>
      <c r="B369" s="190"/>
      <c r="C369" s="191"/>
      <c r="D369" s="191"/>
      <c r="E369" s="192"/>
      <c r="F369" s="190"/>
      <c r="G369" s="192"/>
      <c r="H369" s="193"/>
    </row>
    <row r="370" spans="1:8" ht="11.5" x14ac:dyDescent="0.25">
      <c r="A370" s="189" t="s">
        <v>576</v>
      </c>
      <c r="B370" s="190"/>
      <c r="C370" s="191"/>
      <c r="D370" s="191"/>
      <c r="E370" s="192"/>
      <c r="F370" s="190"/>
      <c r="G370" s="192"/>
      <c r="H370" s="193"/>
    </row>
    <row r="371" spans="1:8" ht="11.5" x14ac:dyDescent="0.25">
      <c r="A371" s="194" t="s">
        <v>577</v>
      </c>
      <c r="B371" s="195"/>
      <c r="C371" s="196"/>
      <c r="D371" s="196"/>
      <c r="E371" s="197"/>
      <c r="F371" s="195"/>
      <c r="G371" s="197"/>
      <c r="H371" s="198"/>
    </row>
    <row r="372" spans="1:8" ht="11.5" x14ac:dyDescent="0.25">
      <c r="A372" s="201" t="s">
        <v>357</v>
      </c>
      <c r="B372" s="174" t="s">
        <v>358</v>
      </c>
      <c r="C372" s="175"/>
      <c r="D372" s="175"/>
      <c r="E372" s="176"/>
      <c r="F372" s="177"/>
      <c r="G372" s="176"/>
      <c r="H372" s="177"/>
    </row>
    <row r="373" spans="1:8" ht="11.5" x14ac:dyDescent="0.25">
      <c r="A373" s="201">
        <v>4.0999999999999996</v>
      </c>
      <c r="B373" s="174" t="s">
        <v>359</v>
      </c>
      <c r="C373" s="182"/>
      <c r="D373" s="182"/>
      <c r="E373" s="183"/>
      <c r="F373" s="174"/>
      <c r="G373" s="183"/>
      <c r="H373" s="174"/>
    </row>
    <row r="374" spans="1:8" ht="11.5" x14ac:dyDescent="0.25">
      <c r="A374" s="177" t="s">
        <v>360</v>
      </c>
      <c r="B374" s="177" t="s">
        <v>361</v>
      </c>
      <c r="C374" s="175" t="s">
        <v>362</v>
      </c>
      <c r="D374" s="175">
        <v>9</v>
      </c>
      <c r="E374" s="176"/>
      <c r="F374" s="177"/>
      <c r="G374" s="176"/>
      <c r="H374" s="177"/>
    </row>
    <row r="375" spans="1:8" ht="11.5" x14ac:dyDescent="0.25">
      <c r="A375" s="177" t="s">
        <v>363</v>
      </c>
      <c r="B375" s="177" t="s">
        <v>364</v>
      </c>
      <c r="C375" s="175" t="s">
        <v>362</v>
      </c>
      <c r="D375" s="175">
        <v>9</v>
      </c>
      <c r="E375" s="176"/>
      <c r="F375" s="177"/>
      <c r="G375" s="176"/>
      <c r="H375" s="177"/>
    </row>
    <row r="376" spans="1:8" ht="11.5" x14ac:dyDescent="0.25">
      <c r="A376" s="177" t="s">
        <v>365</v>
      </c>
      <c r="B376" s="177" t="s">
        <v>366</v>
      </c>
      <c r="C376" s="175" t="s">
        <v>362</v>
      </c>
      <c r="D376" s="175">
        <f>2*3*2*(D241-D181)*0.5+12</f>
        <v>66</v>
      </c>
      <c r="E376" s="176"/>
      <c r="F376" s="177"/>
      <c r="G376" s="176"/>
      <c r="H376" s="177"/>
    </row>
    <row r="377" spans="1:8" ht="11.5" x14ac:dyDescent="0.25">
      <c r="A377" s="177" t="s">
        <v>367</v>
      </c>
      <c r="B377" s="177" t="s">
        <v>368</v>
      </c>
      <c r="C377" s="175" t="s">
        <v>362</v>
      </c>
      <c r="D377" s="175">
        <f>2*3*2*(D241-D181)*0.5</f>
        <v>54</v>
      </c>
      <c r="E377" s="176"/>
      <c r="F377" s="177"/>
      <c r="G377" s="176"/>
      <c r="H377" s="177"/>
    </row>
    <row r="378" spans="1:8" ht="11.5" x14ac:dyDescent="0.25">
      <c r="A378" s="177" t="s">
        <v>369</v>
      </c>
      <c r="B378" s="177" t="s">
        <v>370</v>
      </c>
      <c r="C378" s="175" t="s">
        <v>362</v>
      </c>
      <c r="D378" s="175">
        <f>D211*3+D224*6+D232*6</f>
        <v>39</v>
      </c>
      <c r="E378" s="176"/>
      <c r="F378" s="177"/>
      <c r="G378" s="176"/>
      <c r="H378" s="177"/>
    </row>
    <row r="379" spans="1:8" ht="11.5" x14ac:dyDescent="0.25">
      <c r="A379" s="177"/>
      <c r="B379" s="174" t="s">
        <v>371</v>
      </c>
      <c r="C379" s="175"/>
      <c r="D379" s="175"/>
      <c r="E379" s="176"/>
      <c r="F379" s="177"/>
      <c r="G379" s="183"/>
      <c r="H379" s="177"/>
    </row>
    <row r="380" spans="1:8" ht="11.5" x14ac:dyDescent="0.25">
      <c r="A380" s="201">
        <v>4.2</v>
      </c>
      <c r="B380" s="174" t="s">
        <v>372</v>
      </c>
      <c r="C380" s="182"/>
      <c r="D380" s="182"/>
      <c r="E380" s="176"/>
      <c r="F380" s="174"/>
      <c r="G380" s="176"/>
      <c r="H380" s="174"/>
    </row>
    <row r="381" spans="1:8" ht="23" x14ac:dyDescent="0.25">
      <c r="A381" s="177" t="s">
        <v>373</v>
      </c>
      <c r="B381" s="179" t="s">
        <v>374</v>
      </c>
      <c r="C381" s="175" t="s">
        <v>375</v>
      </c>
      <c r="D381" s="175">
        <f>'Schedule 1'!D381</f>
        <v>60</v>
      </c>
      <c r="E381" s="176"/>
      <c r="F381" s="177"/>
      <c r="G381" s="176"/>
      <c r="H381" s="177"/>
    </row>
    <row r="382" spans="1:8" ht="11.5" x14ac:dyDescent="0.25">
      <c r="A382" s="177" t="s">
        <v>376</v>
      </c>
      <c r="B382" s="177" t="s">
        <v>377</v>
      </c>
      <c r="C382" s="175" t="s">
        <v>162</v>
      </c>
      <c r="D382" s="175">
        <f>D241*2*3*7</f>
        <v>504</v>
      </c>
      <c r="E382" s="176"/>
      <c r="F382" s="177"/>
      <c r="G382" s="176"/>
      <c r="H382" s="177"/>
    </row>
    <row r="383" spans="1:8" ht="11.5" x14ac:dyDescent="0.25">
      <c r="A383" s="177"/>
      <c r="B383" s="174" t="s">
        <v>378</v>
      </c>
      <c r="C383" s="175"/>
      <c r="D383" s="175"/>
      <c r="E383" s="176"/>
      <c r="F383" s="177"/>
      <c r="G383" s="183"/>
      <c r="H383" s="177"/>
    </row>
    <row r="384" spans="1:8" ht="11.5" x14ac:dyDescent="0.25">
      <c r="A384" s="201">
        <v>4.3</v>
      </c>
      <c r="B384" s="174" t="s">
        <v>379</v>
      </c>
      <c r="C384" s="182"/>
      <c r="D384" s="182"/>
      <c r="E384" s="176"/>
      <c r="F384" s="174"/>
      <c r="G384" s="176"/>
      <c r="H384" s="174"/>
    </row>
    <row r="385" spans="1:8" ht="11.5" x14ac:dyDescent="0.25">
      <c r="A385" s="177" t="s">
        <v>380</v>
      </c>
      <c r="B385" s="177" t="s">
        <v>381</v>
      </c>
      <c r="C385" s="175" t="s">
        <v>375</v>
      </c>
      <c r="D385" s="121">
        <f>'Schedule 1'!D385</f>
        <v>6</v>
      </c>
      <c r="E385" s="176"/>
      <c r="F385" s="177"/>
      <c r="G385" s="176"/>
      <c r="H385" s="177"/>
    </row>
    <row r="386" spans="1:8" ht="11.5" x14ac:dyDescent="0.25">
      <c r="A386" s="177" t="s">
        <v>382</v>
      </c>
      <c r="B386" s="177" t="s">
        <v>383</v>
      </c>
      <c r="C386" s="175" t="s">
        <v>362</v>
      </c>
      <c r="D386" s="121">
        <f>D181</f>
        <v>3</v>
      </c>
      <c r="E386" s="176"/>
      <c r="F386" s="177"/>
      <c r="G386" s="176"/>
      <c r="H386" s="177"/>
    </row>
    <row r="387" spans="1:8" ht="34.5" x14ac:dyDescent="0.25">
      <c r="A387" s="177" t="s">
        <v>384</v>
      </c>
      <c r="B387" s="179" t="s">
        <v>581</v>
      </c>
      <c r="C387" s="175" t="s">
        <v>362</v>
      </c>
      <c r="D387" s="121">
        <f>'Schedule 1'!D387</f>
        <v>2</v>
      </c>
      <c r="E387" s="176"/>
      <c r="F387" s="177"/>
      <c r="G387" s="176"/>
      <c r="H387" s="177"/>
    </row>
    <row r="388" spans="1:8" ht="23" x14ac:dyDescent="0.25">
      <c r="A388" s="177" t="s">
        <v>386</v>
      </c>
      <c r="B388" s="179" t="s">
        <v>387</v>
      </c>
      <c r="C388" s="175" t="s">
        <v>362</v>
      </c>
      <c r="D388" s="121">
        <f>'Schedule 1'!D388</f>
        <v>18</v>
      </c>
      <c r="E388" s="176"/>
      <c r="F388" s="177"/>
      <c r="G388" s="176"/>
      <c r="H388" s="177"/>
    </row>
    <row r="389" spans="1:8" ht="11.5" x14ac:dyDescent="0.25">
      <c r="A389" s="177" t="s">
        <v>388</v>
      </c>
      <c r="B389" s="177" t="s">
        <v>389</v>
      </c>
      <c r="C389" s="175" t="s">
        <v>362</v>
      </c>
      <c r="D389" s="121">
        <f>D387</f>
        <v>2</v>
      </c>
      <c r="E389" s="176"/>
      <c r="F389" s="177"/>
      <c r="G389" s="176"/>
      <c r="H389" s="177"/>
    </row>
    <row r="390" spans="1:8" ht="11.5" x14ac:dyDescent="0.25">
      <c r="A390" s="177" t="s">
        <v>390</v>
      </c>
      <c r="B390" s="177" t="s">
        <v>391</v>
      </c>
      <c r="C390" s="175" t="s">
        <v>362</v>
      </c>
      <c r="D390" s="121">
        <v>2</v>
      </c>
      <c r="E390" s="176"/>
      <c r="F390" s="177"/>
      <c r="G390" s="176"/>
      <c r="H390" s="177"/>
    </row>
    <row r="391" spans="1:8" ht="11.5" x14ac:dyDescent="0.25">
      <c r="A391" s="177" t="s">
        <v>392</v>
      </c>
      <c r="B391" s="177" t="s">
        <v>393</v>
      </c>
      <c r="C391" s="175" t="s">
        <v>362</v>
      </c>
      <c r="D391" s="175">
        <v>2</v>
      </c>
      <c r="E391" s="176"/>
      <c r="F391" s="177"/>
      <c r="G391" s="176"/>
      <c r="H391" s="177"/>
    </row>
    <row r="392" spans="1:8" ht="11.5" x14ac:dyDescent="0.25">
      <c r="A392" s="177" t="s">
        <v>394</v>
      </c>
      <c r="B392" s="177" t="s">
        <v>395</v>
      </c>
      <c r="C392" s="175" t="s">
        <v>362</v>
      </c>
      <c r="D392" s="175">
        <f>D241*3*2</f>
        <v>72</v>
      </c>
      <c r="E392" s="176"/>
      <c r="F392" s="177"/>
      <c r="G392" s="176"/>
      <c r="H392" s="177"/>
    </row>
    <row r="393" spans="1:8" ht="11.5" x14ac:dyDescent="0.25">
      <c r="A393" s="177"/>
      <c r="B393" s="174" t="s">
        <v>396</v>
      </c>
      <c r="C393" s="175"/>
      <c r="D393" s="175"/>
      <c r="E393" s="176"/>
      <c r="F393" s="177"/>
      <c r="G393" s="183"/>
      <c r="H393" s="177"/>
    </row>
    <row r="394" spans="1:8" ht="11.5" x14ac:dyDescent="0.25">
      <c r="A394" s="201">
        <v>4.4000000000000004</v>
      </c>
      <c r="B394" s="174" t="s">
        <v>397</v>
      </c>
      <c r="C394" s="175"/>
      <c r="D394" s="175"/>
      <c r="E394" s="176"/>
      <c r="F394" s="177"/>
      <c r="G394" s="176"/>
      <c r="H394" s="177"/>
    </row>
    <row r="395" spans="1:8" ht="11.5" x14ac:dyDescent="0.25">
      <c r="A395" s="181" t="s">
        <v>398</v>
      </c>
      <c r="B395" s="177" t="s">
        <v>399</v>
      </c>
      <c r="C395" s="175" t="s">
        <v>375</v>
      </c>
      <c r="D395" s="175">
        <f>1.8*1.1</f>
        <v>1.9800000000000002</v>
      </c>
      <c r="E395" s="176"/>
      <c r="F395" s="177"/>
      <c r="G395" s="176"/>
      <c r="H395" s="177"/>
    </row>
    <row r="396" spans="1:8" ht="11.5" x14ac:dyDescent="0.25">
      <c r="A396" s="181" t="s">
        <v>400</v>
      </c>
      <c r="B396" s="177" t="s">
        <v>383</v>
      </c>
      <c r="C396" s="175" t="s">
        <v>362</v>
      </c>
      <c r="D396" s="175">
        <f>D386</f>
        <v>3</v>
      </c>
      <c r="E396" s="176"/>
      <c r="F396" s="177"/>
      <c r="G396" s="176"/>
      <c r="H396" s="177"/>
    </row>
    <row r="397" spans="1:8" ht="23" x14ac:dyDescent="0.25">
      <c r="A397" s="181" t="s">
        <v>401</v>
      </c>
      <c r="B397" s="179" t="s">
        <v>582</v>
      </c>
      <c r="C397" s="175" t="s">
        <v>362</v>
      </c>
      <c r="D397" s="175">
        <f>D387+D388</f>
        <v>20</v>
      </c>
      <c r="E397" s="176"/>
      <c r="F397" s="177"/>
      <c r="G397" s="176"/>
      <c r="H397" s="177"/>
    </row>
    <row r="398" spans="1:8" ht="11.5" x14ac:dyDescent="0.25">
      <c r="A398" s="181" t="s">
        <v>403</v>
      </c>
      <c r="B398" s="177" t="s">
        <v>395</v>
      </c>
      <c r="C398" s="175" t="s">
        <v>362</v>
      </c>
      <c r="D398" s="175">
        <f>D392</f>
        <v>72</v>
      </c>
      <c r="E398" s="176"/>
      <c r="F398" s="177"/>
      <c r="G398" s="176"/>
      <c r="H398" s="177"/>
    </row>
    <row r="399" spans="1:8" ht="11.5" x14ac:dyDescent="0.25">
      <c r="A399" s="181"/>
      <c r="B399" s="174" t="s">
        <v>404</v>
      </c>
      <c r="C399" s="175"/>
      <c r="D399" s="175"/>
      <c r="E399" s="176"/>
      <c r="F399" s="177"/>
      <c r="G399" s="183"/>
      <c r="H399" s="177"/>
    </row>
    <row r="400" spans="1:8" ht="11.5" x14ac:dyDescent="0.25">
      <c r="A400" s="201">
        <v>4.5</v>
      </c>
      <c r="B400" s="174" t="s">
        <v>156</v>
      </c>
      <c r="C400" s="175" t="s">
        <v>38</v>
      </c>
      <c r="D400" s="175">
        <v>1</v>
      </c>
      <c r="E400" s="183"/>
      <c r="F400" s="174"/>
      <c r="G400" s="206"/>
      <c r="H400" s="174"/>
    </row>
    <row r="401" spans="1:8" ht="11.5" x14ac:dyDescent="0.25">
      <c r="A401" s="174" t="s">
        <v>405</v>
      </c>
      <c r="B401" s="174"/>
      <c r="C401" s="182"/>
      <c r="D401" s="182"/>
      <c r="E401" s="183"/>
      <c r="F401" s="207"/>
      <c r="G401" s="183"/>
      <c r="H401" s="208"/>
    </row>
    <row r="402" spans="1:8" ht="11.5" x14ac:dyDescent="0.25">
      <c r="A402" s="201" t="s">
        <v>406</v>
      </c>
      <c r="B402" s="174" t="s">
        <v>407</v>
      </c>
      <c r="C402" s="175"/>
      <c r="D402" s="175"/>
      <c r="E402" s="176"/>
      <c r="F402" s="177"/>
      <c r="G402" s="176"/>
      <c r="H402" s="177"/>
    </row>
    <row r="403" spans="1:8" ht="11.5" x14ac:dyDescent="0.25">
      <c r="A403" s="201">
        <v>4.5999999999999996</v>
      </c>
      <c r="B403" s="174" t="s">
        <v>408</v>
      </c>
      <c r="C403" s="182"/>
      <c r="D403" s="182"/>
      <c r="E403" s="183"/>
      <c r="F403" s="174"/>
      <c r="G403" s="183"/>
      <c r="H403" s="174"/>
    </row>
    <row r="404" spans="1:8" ht="11.5" x14ac:dyDescent="0.25">
      <c r="A404" s="177" t="s">
        <v>409</v>
      </c>
      <c r="B404" s="177" t="s">
        <v>361</v>
      </c>
      <c r="C404" s="175" t="s">
        <v>362</v>
      </c>
      <c r="D404" s="175">
        <f>D312*2*3</f>
        <v>30</v>
      </c>
      <c r="E404" s="176"/>
      <c r="F404" s="177"/>
      <c r="G404" s="176"/>
      <c r="H404" s="177"/>
    </row>
    <row r="405" spans="1:8" ht="11.5" x14ac:dyDescent="0.25">
      <c r="A405" s="177" t="s">
        <v>410</v>
      </c>
      <c r="B405" s="177" t="s">
        <v>364</v>
      </c>
      <c r="C405" s="175" t="s">
        <v>362</v>
      </c>
      <c r="D405" s="175">
        <f>D256*3</f>
        <v>9</v>
      </c>
      <c r="E405" s="176"/>
      <c r="F405" s="177"/>
      <c r="G405" s="176"/>
      <c r="H405" s="177"/>
    </row>
    <row r="406" spans="1:8" ht="11.5" x14ac:dyDescent="0.25">
      <c r="A406" s="177" t="s">
        <v>411</v>
      </c>
      <c r="B406" s="177" t="s">
        <v>366</v>
      </c>
      <c r="C406" s="175" t="s">
        <v>362</v>
      </c>
      <c r="D406" s="175">
        <f>(D325+D338+D346)*12</f>
        <v>36</v>
      </c>
      <c r="E406" s="176"/>
      <c r="F406" s="177"/>
      <c r="G406" s="176"/>
      <c r="H406" s="177"/>
    </row>
    <row r="407" spans="1:8" ht="11.5" x14ac:dyDescent="0.25">
      <c r="A407" s="177" t="s">
        <v>412</v>
      </c>
      <c r="B407" s="177" t="s">
        <v>368</v>
      </c>
      <c r="C407" s="175" t="s">
        <v>362</v>
      </c>
      <c r="D407" s="175">
        <f>(D269+D286)*6+D299*12</f>
        <v>24</v>
      </c>
      <c r="E407" s="176"/>
      <c r="F407" s="177"/>
      <c r="G407" s="176"/>
      <c r="H407" s="177"/>
    </row>
    <row r="408" spans="1:8" ht="11.5" x14ac:dyDescent="0.25">
      <c r="A408" s="177" t="s">
        <v>413</v>
      </c>
      <c r="B408" s="177" t="s">
        <v>370</v>
      </c>
      <c r="C408" s="175" t="s">
        <v>362</v>
      </c>
      <c r="D408" s="175">
        <f>D286*3+D299*6+D338*3+D346*3</f>
        <v>15</v>
      </c>
      <c r="E408" s="176"/>
      <c r="F408" s="177"/>
      <c r="G408" s="176"/>
      <c r="H408" s="177"/>
    </row>
    <row r="409" spans="1:8" ht="11.5" x14ac:dyDescent="0.25">
      <c r="A409" s="177"/>
      <c r="B409" s="174" t="s">
        <v>371</v>
      </c>
      <c r="C409" s="175"/>
      <c r="D409" s="175"/>
      <c r="E409" s="176"/>
      <c r="F409" s="177"/>
      <c r="G409" s="183"/>
      <c r="H409" s="177"/>
    </row>
    <row r="410" spans="1:8" ht="11.5" x14ac:dyDescent="0.25">
      <c r="A410" s="201">
        <v>4.7</v>
      </c>
      <c r="B410" s="174" t="s">
        <v>414</v>
      </c>
      <c r="C410" s="182"/>
      <c r="D410" s="182"/>
      <c r="E410" s="176"/>
      <c r="F410" s="174"/>
      <c r="G410" s="176"/>
      <c r="H410" s="174"/>
    </row>
    <row r="411" spans="1:8" ht="23" x14ac:dyDescent="0.25">
      <c r="A411" s="177" t="s">
        <v>415</v>
      </c>
      <c r="B411" s="179" t="s">
        <v>416</v>
      </c>
      <c r="C411" s="175" t="s">
        <v>375</v>
      </c>
      <c r="D411" s="175">
        <f>'Schedule 1'!D411</f>
        <v>23</v>
      </c>
      <c r="E411" s="176"/>
      <c r="F411" s="177"/>
      <c r="G411" s="176"/>
      <c r="H411" s="177"/>
    </row>
    <row r="412" spans="1:8" ht="11.5" x14ac:dyDescent="0.25">
      <c r="A412" s="177" t="s">
        <v>417</v>
      </c>
      <c r="B412" s="177" t="s">
        <v>418</v>
      </c>
      <c r="C412" s="175" t="s">
        <v>162</v>
      </c>
      <c r="D412" s="175">
        <f>3*3*2*(D256+D269+D286)+(D299+D312+D325++D338+D346)*2*2*3*3</f>
        <v>414</v>
      </c>
      <c r="E412" s="176"/>
      <c r="F412" s="177"/>
      <c r="G412" s="176"/>
      <c r="H412" s="177"/>
    </row>
    <row r="413" spans="1:8" ht="11.5" x14ac:dyDescent="0.25">
      <c r="A413" s="177"/>
      <c r="B413" s="174" t="s">
        <v>378</v>
      </c>
      <c r="C413" s="175"/>
      <c r="D413" s="175"/>
      <c r="E413" s="176"/>
      <c r="F413" s="177"/>
      <c r="G413" s="183"/>
      <c r="H413" s="177"/>
    </row>
    <row r="414" spans="1:8" ht="11.5" x14ac:dyDescent="0.25">
      <c r="A414" s="201">
        <v>4.8</v>
      </c>
      <c r="B414" s="174" t="s">
        <v>419</v>
      </c>
      <c r="C414" s="182"/>
      <c r="D414" s="182"/>
      <c r="E414" s="176"/>
      <c r="F414" s="174"/>
      <c r="G414" s="176"/>
      <c r="H414" s="174"/>
    </row>
    <row r="415" spans="1:8" ht="11.5" x14ac:dyDescent="0.25">
      <c r="A415" s="177" t="s">
        <v>420</v>
      </c>
      <c r="B415" s="177" t="s">
        <v>381</v>
      </c>
      <c r="C415" s="175" t="s">
        <v>375</v>
      </c>
      <c r="D415" s="121">
        <f>'Schedule 1'!D415</f>
        <v>8.5</v>
      </c>
      <c r="E415" s="176"/>
      <c r="F415" s="177"/>
      <c r="G415" s="176"/>
      <c r="H415" s="177"/>
    </row>
    <row r="416" spans="1:8" ht="11.5" x14ac:dyDescent="0.25">
      <c r="A416" s="177" t="s">
        <v>421</v>
      </c>
      <c r="B416" s="177" t="s">
        <v>383</v>
      </c>
      <c r="C416" s="175" t="s">
        <v>362</v>
      </c>
      <c r="D416" s="175">
        <f>D256+D312*2</f>
        <v>13</v>
      </c>
      <c r="E416" s="176"/>
      <c r="F416" s="177"/>
      <c r="G416" s="176"/>
      <c r="H416" s="177"/>
    </row>
    <row r="417" spans="1:8" ht="34.5" x14ac:dyDescent="0.25">
      <c r="A417" s="177" t="s">
        <v>422</v>
      </c>
      <c r="B417" s="179" t="s">
        <v>581</v>
      </c>
      <c r="C417" s="175" t="s">
        <v>362</v>
      </c>
      <c r="D417" s="175">
        <v>2</v>
      </c>
      <c r="E417" s="176"/>
      <c r="F417" s="177"/>
      <c r="G417" s="176"/>
      <c r="H417" s="177"/>
    </row>
    <row r="418" spans="1:8" ht="23" x14ac:dyDescent="0.25">
      <c r="A418" s="177" t="s">
        <v>423</v>
      </c>
      <c r="B418" s="179" t="s">
        <v>387</v>
      </c>
      <c r="C418" s="175" t="s">
        <v>362</v>
      </c>
      <c r="D418" s="175">
        <f>(D347-D312-D256)*2*2-D417</f>
        <v>22</v>
      </c>
      <c r="E418" s="176"/>
      <c r="F418" s="177"/>
      <c r="G418" s="176"/>
      <c r="H418" s="177"/>
    </row>
    <row r="419" spans="1:8" ht="11.5" x14ac:dyDescent="0.25">
      <c r="A419" s="177" t="s">
        <v>424</v>
      </c>
      <c r="B419" s="177" t="s">
        <v>389</v>
      </c>
      <c r="C419" s="175" t="s">
        <v>362</v>
      </c>
      <c r="D419" s="175">
        <f>D417</f>
        <v>2</v>
      </c>
      <c r="E419" s="176"/>
      <c r="F419" s="177"/>
      <c r="G419" s="176"/>
      <c r="H419" s="177"/>
    </row>
    <row r="420" spans="1:8" ht="11.5" x14ac:dyDescent="0.25">
      <c r="A420" s="177" t="s">
        <v>425</v>
      </c>
      <c r="B420" s="177" t="s">
        <v>391</v>
      </c>
      <c r="C420" s="175" t="s">
        <v>362</v>
      </c>
      <c r="D420" s="121">
        <f>'Schedule 1'!D420</f>
        <v>2</v>
      </c>
      <c r="E420" s="176"/>
      <c r="F420" s="177"/>
      <c r="G420" s="176"/>
      <c r="H420" s="177"/>
    </row>
    <row r="421" spans="1:8" ht="11.5" x14ac:dyDescent="0.25">
      <c r="A421" s="177" t="s">
        <v>426</v>
      </c>
      <c r="B421" s="177" t="s">
        <v>393</v>
      </c>
      <c r="C421" s="175" t="s">
        <v>362</v>
      </c>
      <c r="D421" s="121">
        <f>'Schedule 1'!D421</f>
        <v>2</v>
      </c>
      <c r="E421" s="176"/>
      <c r="F421" s="177"/>
      <c r="G421" s="176"/>
      <c r="H421" s="177"/>
    </row>
    <row r="422" spans="1:8" ht="11.5" x14ac:dyDescent="0.25">
      <c r="A422" s="177" t="s">
        <v>427</v>
      </c>
      <c r="B422" s="177" t="s">
        <v>395</v>
      </c>
      <c r="C422" s="175" t="s">
        <v>362</v>
      </c>
      <c r="D422" s="121">
        <f>(D256+D269+D286)*2*2+(D299+D312+D325+D338+D346)*2*2*2</f>
        <v>92</v>
      </c>
      <c r="E422" s="176"/>
      <c r="F422" s="177"/>
      <c r="G422" s="176"/>
      <c r="H422" s="177"/>
    </row>
    <row r="423" spans="1:8" ht="11.5" x14ac:dyDescent="0.25">
      <c r="A423" s="177"/>
      <c r="B423" s="174" t="s">
        <v>396</v>
      </c>
      <c r="C423" s="175"/>
      <c r="D423" s="121"/>
      <c r="E423" s="176"/>
      <c r="F423" s="177"/>
      <c r="G423" s="183"/>
      <c r="H423" s="177"/>
    </row>
    <row r="424" spans="1:8" ht="11.5" x14ac:dyDescent="0.25">
      <c r="A424" s="201">
        <v>4.9000000000000004</v>
      </c>
      <c r="B424" s="174" t="s">
        <v>428</v>
      </c>
      <c r="C424" s="175"/>
      <c r="D424" s="121"/>
      <c r="E424" s="176"/>
      <c r="F424" s="177"/>
      <c r="G424" s="176"/>
      <c r="H424" s="177"/>
    </row>
    <row r="425" spans="1:8" ht="11.5" x14ac:dyDescent="0.25">
      <c r="A425" s="181" t="s">
        <v>429</v>
      </c>
      <c r="B425" s="177" t="s">
        <v>399</v>
      </c>
      <c r="C425" s="175" t="s">
        <v>375</v>
      </c>
      <c r="D425" s="121">
        <f>'Schedule 1'!D425</f>
        <v>0</v>
      </c>
      <c r="E425" s="176"/>
      <c r="F425" s="177"/>
      <c r="G425" s="176"/>
      <c r="H425" s="177"/>
    </row>
    <row r="426" spans="1:8" ht="11.5" x14ac:dyDescent="0.25">
      <c r="A426" s="181" t="s">
        <v>430</v>
      </c>
      <c r="B426" s="177" t="s">
        <v>383</v>
      </c>
      <c r="C426" s="175" t="s">
        <v>362</v>
      </c>
      <c r="D426" s="121">
        <f>'Schedule 1'!D426</f>
        <v>0</v>
      </c>
      <c r="E426" s="176"/>
      <c r="F426" s="177"/>
      <c r="G426" s="176"/>
      <c r="H426" s="177"/>
    </row>
    <row r="427" spans="1:8" ht="23" x14ac:dyDescent="0.25">
      <c r="A427" s="181" t="s">
        <v>431</v>
      </c>
      <c r="B427" s="179" t="s">
        <v>582</v>
      </c>
      <c r="C427" s="175" t="s">
        <v>362</v>
      </c>
      <c r="D427" s="121">
        <f>'Schedule 1'!D427</f>
        <v>2</v>
      </c>
      <c r="E427" s="176"/>
      <c r="F427" s="177"/>
      <c r="G427" s="176"/>
      <c r="H427" s="177"/>
    </row>
    <row r="428" spans="1:8" ht="11.5" x14ac:dyDescent="0.25">
      <c r="A428" s="181" t="s">
        <v>432</v>
      </c>
      <c r="B428" s="177" t="s">
        <v>395</v>
      </c>
      <c r="C428" s="175" t="s">
        <v>362</v>
      </c>
      <c r="D428" s="121">
        <f>'Schedule 1'!D428</f>
        <v>0</v>
      </c>
      <c r="E428" s="176"/>
      <c r="F428" s="177"/>
      <c r="G428" s="176"/>
      <c r="H428" s="177"/>
    </row>
    <row r="429" spans="1:8" ht="11.5" x14ac:dyDescent="0.25">
      <c r="A429" s="181"/>
      <c r="B429" s="174" t="s">
        <v>404</v>
      </c>
      <c r="C429" s="175"/>
      <c r="D429" s="121"/>
      <c r="E429" s="176"/>
      <c r="F429" s="177"/>
      <c r="G429" s="183"/>
      <c r="H429" s="177"/>
    </row>
    <row r="430" spans="1:8" ht="11.5" x14ac:dyDescent="0.25">
      <c r="A430" s="209">
        <v>4.0999999999999996</v>
      </c>
      <c r="B430" s="174" t="s">
        <v>156</v>
      </c>
      <c r="C430" s="175" t="s">
        <v>38</v>
      </c>
      <c r="D430" s="175">
        <v>1</v>
      </c>
      <c r="E430" s="183"/>
      <c r="F430" s="174"/>
      <c r="G430" s="206"/>
      <c r="H430" s="174"/>
    </row>
    <row r="431" spans="1:8" ht="11.5" x14ac:dyDescent="0.25">
      <c r="A431" s="174" t="s">
        <v>433</v>
      </c>
      <c r="B431" s="174"/>
      <c r="C431" s="182"/>
      <c r="D431" s="182"/>
      <c r="E431" s="183"/>
      <c r="F431" s="207"/>
      <c r="G431" s="183"/>
      <c r="H431" s="208"/>
    </row>
    <row r="432" spans="1:8" ht="11.5" x14ac:dyDescent="0.25">
      <c r="A432" s="174" t="s">
        <v>434</v>
      </c>
      <c r="B432" s="174"/>
      <c r="C432" s="182"/>
      <c r="D432" s="182"/>
      <c r="E432" s="183"/>
      <c r="F432" s="207"/>
      <c r="G432" s="183"/>
      <c r="H432" s="208"/>
    </row>
    <row r="433" spans="1:8" ht="11.5" x14ac:dyDescent="0.25">
      <c r="A433" s="201">
        <v>5</v>
      </c>
      <c r="B433" s="174" t="s">
        <v>31</v>
      </c>
      <c r="C433" s="182"/>
      <c r="D433" s="182"/>
      <c r="E433" s="183"/>
      <c r="F433" s="174"/>
      <c r="G433" s="210"/>
      <c r="H433" s="174"/>
    </row>
    <row r="434" spans="1:8" ht="11.5" x14ac:dyDescent="0.25">
      <c r="A434" s="211">
        <v>5.0999999999999996</v>
      </c>
      <c r="B434" s="177" t="s">
        <v>435</v>
      </c>
      <c r="C434" s="175" t="s">
        <v>436</v>
      </c>
      <c r="D434" s="121">
        <f>D348</f>
        <v>26</v>
      </c>
      <c r="E434" s="176"/>
      <c r="F434" s="174"/>
      <c r="G434" s="176"/>
      <c r="H434" s="174"/>
    </row>
    <row r="435" spans="1:8" ht="11.5" x14ac:dyDescent="0.25">
      <c r="A435" s="211">
        <v>5.2</v>
      </c>
      <c r="B435" s="177" t="s">
        <v>437</v>
      </c>
      <c r="C435" s="175" t="s">
        <v>436</v>
      </c>
      <c r="D435" s="175">
        <v>19</v>
      </c>
      <c r="E435" s="176"/>
      <c r="F435" s="177"/>
      <c r="G435" s="176"/>
      <c r="H435" s="177"/>
    </row>
    <row r="436" spans="1:8" ht="11.5" x14ac:dyDescent="0.25">
      <c r="A436" s="211">
        <v>5.3</v>
      </c>
      <c r="B436" s="177" t="s">
        <v>438</v>
      </c>
      <c r="C436" s="175" t="s">
        <v>436</v>
      </c>
      <c r="D436" s="175">
        <v>3</v>
      </c>
      <c r="E436" s="176"/>
      <c r="F436" s="177"/>
      <c r="G436" s="176"/>
      <c r="H436" s="177"/>
    </row>
    <row r="437" spans="1:8" ht="11.5" x14ac:dyDescent="0.25">
      <c r="A437" s="211">
        <v>5.4</v>
      </c>
      <c r="B437" s="177" t="s">
        <v>439</v>
      </c>
      <c r="C437" s="175" t="s">
        <v>436</v>
      </c>
      <c r="D437" s="175">
        <v>2</v>
      </c>
      <c r="E437" s="176"/>
      <c r="F437" s="177"/>
      <c r="G437" s="176"/>
      <c r="H437" s="177"/>
    </row>
    <row r="438" spans="1:8" ht="11.5" x14ac:dyDescent="0.25">
      <c r="A438" s="211">
        <v>5.5</v>
      </c>
      <c r="B438" s="177" t="s">
        <v>440</v>
      </c>
      <c r="C438" s="175" t="s">
        <v>436</v>
      </c>
      <c r="D438" s="175">
        <v>3</v>
      </c>
      <c r="E438" s="176"/>
      <c r="F438" s="177"/>
      <c r="G438" s="176"/>
      <c r="H438" s="177"/>
    </row>
    <row r="439" spans="1:8" ht="11.5" x14ac:dyDescent="0.25">
      <c r="A439" s="211">
        <v>5.6</v>
      </c>
      <c r="B439" s="177" t="s">
        <v>156</v>
      </c>
      <c r="C439" s="175" t="s">
        <v>38</v>
      </c>
      <c r="D439" s="175">
        <v>1</v>
      </c>
      <c r="E439" s="176"/>
      <c r="F439" s="177"/>
      <c r="G439" s="176"/>
      <c r="H439" s="177"/>
    </row>
    <row r="440" spans="1:8" ht="11.5" x14ac:dyDescent="0.25">
      <c r="A440" s="174" t="s">
        <v>441</v>
      </c>
      <c r="B440" s="177"/>
      <c r="C440" s="175"/>
      <c r="D440" s="175"/>
      <c r="E440" s="176"/>
      <c r="F440" s="177"/>
      <c r="G440" s="183"/>
      <c r="H440" s="177"/>
    </row>
    <row r="441" spans="1:8" ht="11.5" x14ac:dyDescent="0.25">
      <c r="A441" s="201">
        <v>6</v>
      </c>
      <c r="B441" s="174" t="s">
        <v>32</v>
      </c>
      <c r="C441" s="182"/>
      <c r="D441" s="182"/>
      <c r="E441" s="183"/>
      <c r="F441" s="174"/>
      <c r="G441" s="183"/>
      <c r="H441" s="174"/>
    </row>
    <row r="442" spans="1:8" ht="11.5" x14ac:dyDescent="0.25">
      <c r="A442" s="211">
        <v>6.1</v>
      </c>
      <c r="B442" s="177" t="s">
        <v>442</v>
      </c>
      <c r="C442" s="175" t="s">
        <v>51</v>
      </c>
      <c r="D442" s="175">
        <v>3</v>
      </c>
      <c r="E442" s="183"/>
      <c r="F442" s="174"/>
      <c r="G442" s="183"/>
      <c r="H442" s="174"/>
    </row>
    <row r="443" spans="1:8" ht="23" x14ac:dyDescent="0.25">
      <c r="A443" s="211">
        <v>6.2</v>
      </c>
      <c r="B443" s="179" t="s">
        <v>443</v>
      </c>
      <c r="C443" s="175" t="s">
        <v>51</v>
      </c>
      <c r="D443" s="175">
        <v>10</v>
      </c>
      <c r="E443" s="183"/>
      <c r="F443" s="174"/>
      <c r="G443" s="183"/>
      <c r="H443" s="174"/>
    </row>
    <row r="444" spans="1:8" ht="11.5" x14ac:dyDescent="0.25">
      <c r="A444" s="211">
        <v>6.3</v>
      </c>
      <c r="B444" s="177" t="s">
        <v>444</v>
      </c>
      <c r="C444" s="175" t="s">
        <v>51</v>
      </c>
      <c r="D444" s="175">
        <v>10</v>
      </c>
      <c r="E444" s="183"/>
      <c r="F444" s="174"/>
      <c r="G444" s="183"/>
      <c r="H444" s="174"/>
    </row>
    <row r="445" spans="1:8" ht="11.5" x14ac:dyDescent="0.25">
      <c r="A445" s="211">
        <v>6.4</v>
      </c>
      <c r="B445" s="177" t="s">
        <v>445</v>
      </c>
      <c r="C445" s="175" t="s">
        <v>51</v>
      </c>
      <c r="D445" s="175">
        <v>10</v>
      </c>
      <c r="E445" s="183"/>
      <c r="F445" s="174"/>
      <c r="G445" s="183"/>
      <c r="H445" s="174"/>
    </row>
    <row r="446" spans="1:8" ht="23" x14ac:dyDescent="0.25">
      <c r="A446" s="211">
        <v>6.5</v>
      </c>
      <c r="B446" s="179" t="s">
        <v>446</v>
      </c>
      <c r="C446" s="175" t="s">
        <v>447</v>
      </c>
      <c r="D446" s="121">
        <v>1000</v>
      </c>
      <c r="E446" s="183"/>
      <c r="F446" s="174"/>
      <c r="G446" s="183"/>
      <c r="H446" s="174"/>
    </row>
    <row r="447" spans="1:8" ht="11.5" x14ac:dyDescent="0.25">
      <c r="A447" s="211">
        <v>6.6</v>
      </c>
      <c r="B447" s="177" t="s">
        <v>448</v>
      </c>
      <c r="C447" s="175" t="s">
        <v>447</v>
      </c>
      <c r="D447" s="121">
        <v>1000</v>
      </c>
      <c r="E447" s="183"/>
      <c r="F447" s="174"/>
      <c r="G447" s="183"/>
      <c r="H447" s="174"/>
    </row>
    <row r="448" spans="1:8" ht="11.5" x14ac:dyDescent="0.25">
      <c r="A448" s="211">
        <v>6.7</v>
      </c>
      <c r="B448" s="177" t="s">
        <v>449</v>
      </c>
      <c r="C448" s="175" t="s">
        <v>447</v>
      </c>
      <c r="D448" s="121">
        <v>1000</v>
      </c>
      <c r="E448" s="183"/>
      <c r="F448" s="174"/>
      <c r="G448" s="183"/>
      <c r="H448" s="174"/>
    </row>
    <row r="449" spans="1:8" ht="11.5" x14ac:dyDescent="0.25">
      <c r="A449" s="211">
        <v>6.8</v>
      </c>
      <c r="B449" s="179" t="s">
        <v>450</v>
      </c>
      <c r="C449" s="180" t="s">
        <v>451</v>
      </c>
      <c r="D449" s="121">
        <v>100</v>
      </c>
      <c r="E449" s="183"/>
      <c r="F449" s="174"/>
      <c r="G449" s="183"/>
      <c r="H449" s="174"/>
    </row>
    <row r="450" spans="1:8" ht="23" x14ac:dyDescent="0.25">
      <c r="A450" s="211">
        <v>6.9</v>
      </c>
      <c r="B450" s="179" t="s">
        <v>452</v>
      </c>
      <c r="C450" s="175" t="s">
        <v>453</v>
      </c>
      <c r="D450" s="121">
        <v>50</v>
      </c>
      <c r="E450" s="183"/>
      <c r="F450" s="174"/>
      <c r="G450" s="183"/>
      <c r="H450" s="174"/>
    </row>
    <row r="451" spans="1:8" ht="23" x14ac:dyDescent="0.25">
      <c r="A451" s="212">
        <v>6.1</v>
      </c>
      <c r="B451" s="179" t="s">
        <v>454</v>
      </c>
      <c r="C451" s="175" t="s">
        <v>455</v>
      </c>
      <c r="D451" s="121">
        <v>1</v>
      </c>
      <c r="E451" s="183"/>
      <c r="F451" s="174"/>
      <c r="G451" s="183"/>
      <c r="H451" s="174"/>
    </row>
    <row r="452" spans="1:8" ht="23" x14ac:dyDescent="0.25">
      <c r="A452" s="211">
        <v>6.11</v>
      </c>
      <c r="B452" s="179" t="s">
        <v>456</v>
      </c>
      <c r="C452" s="175" t="s">
        <v>447</v>
      </c>
      <c r="D452" s="175">
        <v>200</v>
      </c>
      <c r="E452" s="183"/>
      <c r="F452" s="174"/>
      <c r="G452" s="183"/>
      <c r="H452" s="174"/>
    </row>
    <row r="453" spans="1:8" ht="11.5" x14ac:dyDescent="0.25">
      <c r="A453" s="211">
        <v>6.12</v>
      </c>
      <c r="B453" s="177" t="s">
        <v>156</v>
      </c>
      <c r="C453" s="175" t="s">
        <v>38</v>
      </c>
      <c r="D453" s="175">
        <v>1</v>
      </c>
      <c r="E453" s="183"/>
      <c r="F453" s="174"/>
      <c r="G453" s="183"/>
      <c r="H453" s="174"/>
    </row>
    <row r="454" spans="1:8" ht="11.5" x14ac:dyDescent="0.25">
      <c r="A454" s="174" t="s">
        <v>457</v>
      </c>
      <c r="B454" s="177"/>
      <c r="C454" s="175"/>
      <c r="D454" s="175"/>
      <c r="E454" s="176"/>
      <c r="F454" s="177"/>
      <c r="G454" s="176"/>
      <c r="H454" s="177"/>
    </row>
    <row r="455" spans="1:8" ht="11.5" x14ac:dyDescent="0.25">
      <c r="A455" s="201">
        <v>7</v>
      </c>
      <c r="B455" s="174" t="s">
        <v>33</v>
      </c>
      <c r="C455" s="182"/>
      <c r="D455" s="182"/>
      <c r="E455" s="183"/>
      <c r="F455" s="174"/>
      <c r="G455" s="183"/>
      <c r="H455" s="174"/>
    </row>
    <row r="456" spans="1:8" ht="11.5" x14ac:dyDescent="0.25">
      <c r="A456" s="201">
        <v>7.1</v>
      </c>
      <c r="B456" s="174" t="s">
        <v>458</v>
      </c>
      <c r="C456" s="182"/>
      <c r="D456" s="182"/>
      <c r="E456" s="183"/>
      <c r="F456" s="174"/>
      <c r="G456" s="183"/>
      <c r="H456" s="174"/>
    </row>
    <row r="457" spans="1:8" ht="11.5" x14ac:dyDescent="0.25">
      <c r="A457" s="177" t="s">
        <v>459</v>
      </c>
      <c r="B457" s="177" t="s">
        <v>460</v>
      </c>
      <c r="C457" s="175" t="s">
        <v>162</v>
      </c>
      <c r="D457" s="175">
        <v>2</v>
      </c>
      <c r="E457" s="176"/>
      <c r="F457" s="177"/>
      <c r="G457" s="176"/>
      <c r="H457" s="177"/>
    </row>
    <row r="458" spans="1:8" ht="11.5" x14ac:dyDescent="0.25">
      <c r="A458" s="177" t="s">
        <v>461</v>
      </c>
      <c r="B458" s="177" t="s">
        <v>462</v>
      </c>
      <c r="C458" s="175" t="s">
        <v>162</v>
      </c>
      <c r="D458" s="175">
        <v>1</v>
      </c>
      <c r="E458" s="176"/>
      <c r="F458" s="177"/>
      <c r="G458" s="176"/>
      <c r="H458" s="177"/>
    </row>
    <row r="459" spans="1:8" ht="11.5" x14ac:dyDescent="0.25">
      <c r="A459" s="177" t="s">
        <v>463</v>
      </c>
      <c r="B459" s="177" t="s">
        <v>464</v>
      </c>
      <c r="C459" s="175" t="s">
        <v>162</v>
      </c>
      <c r="D459" s="175">
        <v>1</v>
      </c>
      <c r="E459" s="176"/>
      <c r="F459" s="177"/>
      <c r="G459" s="176"/>
      <c r="H459" s="177"/>
    </row>
    <row r="460" spans="1:8" ht="11.5" x14ac:dyDescent="0.25">
      <c r="A460" s="177" t="s">
        <v>465</v>
      </c>
      <c r="B460" s="177" t="s">
        <v>466</v>
      </c>
      <c r="C460" s="175" t="s">
        <v>162</v>
      </c>
      <c r="D460" s="175">
        <v>1</v>
      </c>
      <c r="E460" s="176"/>
      <c r="F460" s="177"/>
      <c r="G460" s="176"/>
      <c r="H460" s="177"/>
    </row>
    <row r="461" spans="1:8" ht="11.5" x14ac:dyDescent="0.25">
      <c r="A461" s="201">
        <v>7.2</v>
      </c>
      <c r="B461" s="174" t="s">
        <v>372</v>
      </c>
      <c r="C461" s="175"/>
      <c r="D461" s="175"/>
      <c r="E461" s="183"/>
      <c r="F461" s="174"/>
      <c r="G461" s="183"/>
      <c r="H461" s="174"/>
    </row>
    <row r="462" spans="1:8" ht="11.5" x14ac:dyDescent="0.25">
      <c r="A462" s="178" t="s">
        <v>467</v>
      </c>
      <c r="B462" s="177" t="s">
        <v>468</v>
      </c>
      <c r="C462" s="175" t="s">
        <v>375</v>
      </c>
      <c r="D462" s="175">
        <v>2</v>
      </c>
      <c r="E462" s="176"/>
      <c r="F462" s="174"/>
      <c r="G462" s="176"/>
      <c r="H462" s="174"/>
    </row>
    <row r="463" spans="1:8" ht="11.5" x14ac:dyDescent="0.25">
      <c r="A463" s="178" t="s">
        <v>469</v>
      </c>
      <c r="B463" s="177" t="s">
        <v>470</v>
      </c>
      <c r="C463" s="175" t="s">
        <v>375</v>
      </c>
      <c r="D463" s="175">
        <v>3</v>
      </c>
      <c r="E463" s="176"/>
      <c r="F463" s="174"/>
      <c r="G463" s="176"/>
      <c r="H463" s="174"/>
    </row>
    <row r="464" spans="1:8" ht="13" customHeight="1" x14ac:dyDescent="0.25">
      <c r="A464" s="201" t="s">
        <v>471</v>
      </c>
      <c r="B464" s="174" t="s">
        <v>472</v>
      </c>
      <c r="C464" s="182"/>
      <c r="D464" s="182"/>
      <c r="E464" s="183"/>
      <c r="F464" s="174"/>
      <c r="G464" s="183"/>
      <c r="H464" s="174"/>
    </row>
    <row r="465" spans="1:8" ht="13" customHeight="1" x14ac:dyDescent="0.25">
      <c r="A465" s="177" t="s">
        <v>473</v>
      </c>
      <c r="B465" s="177" t="s">
        <v>474</v>
      </c>
      <c r="C465" s="175" t="s">
        <v>362</v>
      </c>
      <c r="D465" s="175">
        <v>6</v>
      </c>
      <c r="E465" s="176"/>
      <c r="F465" s="177"/>
      <c r="G465" s="176"/>
      <c r="H465" s="177"/>
    </row>
    <row r="466" spans="1:8" ht="12" customHeight="1" x14ac:dyDescent="0.25">
      <c r="A466" s="177" t="s">
        <v>475</v>
      </c>
      <c r="B466" s="177" t="s">
        <v>476</v>
      </c>
      <c r="C466" s="175" t="s">
        <v>362</v>
      </c>
      <c r="D466" s="175">
        <v>6</v>
      </c>
      <c r="E466" s="176"/>
      <c r="F466" s="177"/>
      <c r="G466" s="176"/>
      <c r="H466" s="177"/>
    </row>
    <row r="467" spans="1:8" ht="15" customHeight="1" x14ac:dyDescent="0.25">
      <c r="A467" s="177" t="s">
        <v>477</v>
      </c>
      <c r="B467" s="177" t="s">
        <v>478</v>
      </c>
      <c r="C467" s="175" t="s">
        <v>362</v>
      </c>
      <c r="D467" s="175">
        <v>12</v>
      </c>
      <c r="E467" s="176"/>
      <c r="F467" s="177"/>
      <c r="G467" s="176"/>
      <c r="H467" s="177"/>
    </row>
    <row r="468" spans="1:8" ht="11.5" x14ac:dyDescent="0.25">
      <c r="A468" s="181" t="s">
        <v>479</v>
      </c>
      <c r="B468" s="177" t="s">
        <v>480</v>
      </c>
      <c r="C468" s="175"/>
      <c r="D468" s="175">
        <v>12</v>
      </c>
      <c r="E468" s="176"/>
      <c r="F468" s="177"/>
      <c r="G468" s="176"/>
      <c r="H468" s="177"/>
    </row>
    <row r="469" spans="1:8" ht="11.5" x14ac:dyDescent="0.25">
      <c r="A469" s="177" t="s">
        <v>481</v>
      </c>
      <c r="B469" s="177" t="s">
        <v>482</v>
      </c>
      <c r="C469" s="175" t="s">
        <v>483</v>
      </c>
      <c r="D469" s="175">
        <v>100</v>
      </c>
      <c r="E469" s="176"/>
      <c r="F469" s="177"/>
      <c r="G469" s="176"/>
      <c r="H469" s="177"/>
    </row>
    <row r="470" spans="1:8" ht="23" x14ac:dyDescent="0.25">
      <c r="A470" s="177" t="s">
        <v>484</v>
      </c>
      <c r="B470" s="179" t="s">
        <v>485</v>
      </c>
      <c r="C470" s="175" t="s">
        <v>483</v>
      </c>
      <c r="D470" s="175">
        <v>50</v>
      </c>
      <c r="E470" s="176"/>
      <c r="F470" s="177"/>
      <c r="G470" s="176"/>
      <c r="H470" s="177"/>
    </row>
    <row r="471" spans="1:8" ht="12" customHeight="1" x14ac:dyDescent="0.25">
      <c r="A471" s="201" t="s">
        <v>486</v>
      </c>
      <c r="B471" s="174" t="s">
        <v>487</v>
      </c>
      <c r="C471" s="182"/>
      <c r="D471" s="182"/>
      <c r="E471" s="183"/>
      <c r="F471" s="174"/>
      <c r="G471" s="183"/>
      <c r="H471" s="174"/>
    </row>
    <row r="472" spans="1:8" ht="15" customHeight="1" x14ac:dyDescent="0.25">
      <c r="A472" s="177" t="s">
        <v>473</v>
      </c>
      <c r="B472" s="177" t="s">
        <v>474</v>
      </c>
      <c r="C472" s="175" t="s">
        <v>362</v>
      </c>
      <c r="D472" s="175">
        <v>6</v>
      </c>
      <c r="E472" s="176"/>
      <c r="F472" s="177"/>
      <c r="G472" s="176"/>
      <c r="H472" s="177"/>
    </row>
    <row r="473" spans="1:8" ht="12" customHeight="1" x14ac:dyDescent="0.25">
      <c r="A473" s="177" t="s">
        <v>475</v>
      </c>
      <c r="B473" s="177" t="s">
        <v>476</v>
      </c>
      <c r="C473" s="175" t="s">
        <v>362</v>
      </c>
      <c r="D473" s="175">
        <v>6</v>
      </c>
      <c r="E473" s="176"/>
      <c r="F473" s="177"/>
      <c r="G473" s="176"/>
      <c r="H473" s="177"/>
    </row>
    <row r="474" spans="1:8" ht="15.75" customHeight="1" x14ac:dyDescent="0.25">
      <c r="A474" s="177" t="s">
        <v>477</v>
      </c>
      <c r="B474" s="177" t="s">
        <v>478</v>
      </c>
      <c r="C474" s="175" t="s">
        <v>362</v>
      </c>
      <c r="D474" s="175">
        <v>12</v>
      </c>
      <c r="E474" s="176"/>
      <c r="F474" s="177"/>
      <c r="G474" s="176"/>
      <c r="H474" s="177"/>
    </row>
    <row r="475" spans="1:8" ht="11.5" x14ac:dyDescent="0.25">
      <c r="A475" s="181" t="s">
        <v>479</v>
      </c>
      <c r="B475" s="177" t="s">
        <v>480</v>
      </c>
      <c r="C475" s="175"/>
      <c r="D475" s="175">
        <v>12</v>
      </c>
      <c r="E475" s="176"/>
      <c r="F475" s="177"/>
      <c r="G475" s="176"/>
      <c r="H475" s="177"/>
    </row>
    <row r="476" spans="1:8" ht="11.5" x14ac:dyDescent="0.25">
      <c r="A476" s="177" t="s">
        <v>481</v>
      </c>
      <c r="B476" s="177" t="s">
        <v>482</v>
      </c>
      <c r="C476" s="175" t="s">
        <v>483</v>
      </c>
      <c r="D476" s="175">
        <v>100</v>
      </c>
      <c r="E476" s="176"/>
      <c r="F476" s="177"/>
      <c r="G476" s="176"/>
      <c r="H476" s="177"/>
    </row>
    <row r="477" spans="1:8" ht="23" x14ac:dyDescent="0.25">
      <c r="A477" s="177" t="s">
        <v>484</v>
      </c>
      <c r="B477" s="179" t="s">
        <v>485</v>
      </c>
      <c r="C477" s="175" t="s">
        <v>483</v>
      </c>
      <c r="D477" s="175">
        <v>50</v>
      </c>
      <c r="E477" s="176"/>
      <c r="F477" s="177"/>
      <c r="G477" s="176"/>
      <c r="H477" s="177"/>
    </row>
    <row r="478" spans="1:8" ht="11.5" x14ac:dyDescent="0.25">
      <c r="A478" s="184" t="str">
        <f>A1</f>
        <v>400/132kV MAKINDU Transmission lines- LILO</v>
      </c>
      <c r="B478" s="185"/>
      <c r="C478" s="186"/>
      <c r="D478" s="186"/>
      <c r="E478" s="187"/>
      <c r="F478" s="185"/>
      <c r="G478" s="187"/>
      <c r="H478" s="188"/>
    </row>
    <row r="479" spans="1:8" ht="11.5" x14ac:dyDescent="0.25">
      <c r="A479" s="189" t="s">
        <v>1</v>
      </c>
      <c r="B479" s="190"/>
      <c r="C479" s="191"/>
      <c r="D479" s="191"/>
      <c r="E479" s="192"/>
      <c r="F479" s="190"/>
      <c r="G479" s="192"/>
      <c r="H479" s="193"/>
    </row>
    <row r="480" spans="1:8" ht="11.5" x14ac:dyDescent="0.25">
      <c r="A480" s="189" t="s">
        <v>576</v>
      </c>
      <c r="B480" s="190"/>
      <c r="C480" s="191"/>
      <c r="D480" s="191"/>
      <c r="E480" s="192"/>
      <c r="F480" s="190"/>
      <c r="G480" s="192"/>
      <c r="H480" s="193"/>
    </row>
    <row r="481" spans="1:8" ht="11.5" x14ac:dyDescent="0.25">
      <c r="A481" s="194" t="s">
        <v>577</v>
      </c>
      <c r="B481" s="195"/>
      <c r="C481" s="196"/>
      <c r="D481" s="196"/>
      <c r="E481" s="197"/>
      <c r="F481" s="195"/>
      <c r="G481" s="197"/>
      <c r="H481" s="198"/>
    </row>
    <row r="482" spans="1:8" ht="11.5" x14ac:dyDescent="0.25">
      <c r="A482" s="201" t="s">
        <v>488</v>
      </c>
      <c r="B482" s="174" t="s">
        <v>489</v>
      </c>
      <c r="C482" s="182"/>
      <c r="D482" s="182"/>
      <c r="E482" s="183"/>
      <c r="F482" s="174"/>
      <c r="G482" s="176"/>
      <c r="H482" s="174"/>
    </row>
    <row r="483" spans="1:8" ht="11.5" x14ac:dyDescent="0.25">
      <c r="A483" s="177" t="s">
        <v>490</v>
      </c>
      <c r="B483" s="177" t="s">
        <v>491</v>
      </c>
      <c r="C483" s="175" t="s">
        <v>375</v>
      </c>
      <c r="D483" s="175">
        <v>10</v>
      </c>
      <c r="E483" s="176"/>
      <c r="F483" s="177"/>
      <c r="G483" s="176"/>
      <c r="H483" s="177"/>
    </row>
    <row r="484" spans="1:8" ht="11.5" x14ac:dyDescent="0.25">
      <c r="A484" s="132" t="s">
        <v>492</v>
      </c>
      <c r="B484" s="177" t="s">
        <v>493</v>
      </c>
      <c r="C484" s="175" t="s">
        <v>362</v>
      </c>
      <c r="D484" s="175">
        <v>1</v>
      </c>
      <c r="E484" s="176"/>
      <c r="F484" s="177"/>
      <c r="G484" s="176"/>
      <c r="H484" s="177"/>
    </row>
    <row r="485" spans="1:8" ht="11.5" x14ac:dyDescent="0.25">
      <c r="A485" s="132" t="s">
        <v>494</v>
      </c>
      <c r="B485" s="177" t="s">
        <v>495</v>
      </c>
      <c r="C485" s="175" t="s">
        <v>483</v>
      </c>
      <c r="D485" s="175">
        <v>10</v>
      </c>
      <c r="E485" s="176"/>
      <c r="F485" s="177"/>
      <c r="G485" s="176"/>
      <c r="H485" s="177"/>
    </row>
    <row r="486" spans="1:8" ht="11.5" x14ac:dyDescent="0.25">
      <c r="A486" s="132" t="s">
        <v>496</v>
      </c>
      <c r="B486" s="177" t="s">
        <v>497</v>
      </c>
      <c r="C486" s="175" t="s">
        <v>483</v>
      </c>
      <c r="D486" s="175">
        <v>10</v>
      </c>
      <c r="E486" s="176"/>
      <c r="F486" s="177"/>
      <c r="G486" s="176"/>
      <c r="H486" s="177"/>
    </row>
    <row r="487" spans="1:8" ht="11.5" x14ac:dyDescent="0.25">
      <c r="A487" s="132" t="s">
        <v>498</v>
      </c>
      <c r="B487" s="177" t="s">
        <v>499</v>
      </c>
      <c r="C487" s="175" t="s">
        <v>483</v>
      </c>
      <c r="D487" s="175">
        <v>10</v>
      </c>
      <c r="E487" s="176"/>
      <c r="F487" s="177"/>
      <c r="G487" s="176"/>
      <c r="H487" s="177"/>
    </row>
    <row r="488" spans="1:8" ht="11.5" x14ac:dyDescent="0.25">
      <c r="A488" s="132" t="s">
        <v>500</v>
      </c>
      <c r="B488" s="177" t="s">
        <v>501</v>
      </c>
      <c r="C488" s="175" t="s">
        <v>38</v>
      </c>
      <c r="D488" s="175">
        <v>1</v>
      </c>
      <c r="E488" s="176"/>
      <c r="F488" s="177"/>
      <c r="G488" s="176"/>
      <c r="H488" s="177"/>
    </row>
    <row r="489" spans="1:8" ht="11.5" x14ac:dyDescent="0.25">
      <c r="A489" s="132" t="s">
        <v>502</v>
      </c>
      <c r="B489" s="177" t="s">
        <v>503</v>
      </c>
      <c r="C489" s="175" t="s">
        <v>483</v>
      </c>
      <c r="D489" s="175">
        <v>2</v>
      </c>
      <c r="E489" s="176"/>
      <c r="F489" s="177"/>
      <c r="G489" s="176"/>
      <c r="H489" s="177"/>
    </row>
    <row r="490" spans="1:8" ht="11.5" x14ac:dyDescent="0.25">
      <c r="A490" s="132" t="s">
        <v>504</v>
      </c>
      <c r="B490" s="177" t="s">
        <v>505</v>
      </c>
      <c r="C490" s="175" t="s">
        <v>483</v>
      </c>
      <c r="D490" s="175">
        <v>2</v>
      </c>
      <c r="E490" s="176"/>
      <c r="F490" s="177"/>
      <c r="G490" s="176"/>
      <c r="H490" s="177"/>
    </row>
    <row r="491" spans="1:8" ht="11.5" x14ac:dyDescent="0.25">
      <c r="A491" s="132" t="s">
        <v>506</v>
      </c>
      <c r="B491" s="177" t="s">
        <v>507</v>
      </c>
      <c r="C491" s="175" t="s">
        <v>483</v>
      </c>
      <c r="D491" s="175">
        <v>2</v>
      </c>
      <c r="E491" s="176"/>
      <c r="F491" s="177"/>
      <c r="G491" s="176"/>
      <c r="H491" s="177"/>
    </row>
    <row r="492" spans="1:8" ht="11.5" x14ac:dyDescent="0.25">
      <c r="A492" s="132" t="s">
        <v>508</v>
      </c>
      <c r="B492" s="177" t="s">
        <v>509</v>
      </c>
      <c r="C492" s="175" t="s">
        <v>483</v>
      </c>
      <c r="D492" s="175">
        <v>2</v>
      </c>
      <c r="E492" s="176"/>
      <c r="F492" s="177"/>
      <c r="G492" s="176"/>
      <c r="H492" s="177"/>
    </row>
    <row r="493" spans="1:8" ht="11.5" x14ac:dyDescent="0.25">
      <c r="A493" s="132" t="s">
        <v>510</v>
      </c>
      <c r="B493" s="177" t="s">
        <v>511</v>
      </c>
      <c r="C493" s="175" t="s">
        <v>362</v>
      </c>
      <c r="D493" s="175">
        <v>2</v>
      </c>
      <c r="E493" s="176"/>
      <c r="F493" s="177"/>
      <c r="G493" s="176"/>
      <c r="H493" s="177"/>
    </row>
    <row r="494" spans="1:8" ht="23" x14ac:dyDescent="0.25">
      <c r="A494" s="132" t="s">
        <v>512</v>
      </c>
      <c r="B494" s="179" t="s">
        <v>513</v>
      </c>
      <c r="C494" s="175" t="s">
        <v>362</v>
      </c>
      <c r="D494" s="175">
        <v>1</v>
      </c>
      <c r="E494" s="176"/>
      <c r="F494" s="177"/>
      <c r="G494" s="176"/>
      <c r="H494" s="177"/>
    </row>
    <row r="495" spans="1:8" ht="11.5" x14ac:dyDescent="0.25">
      <c r="A495" s="132" t="s">
        <v>514</v>
      </c>
      <c r="B495" s="177" t="s">
        <v>515</v>
      </c>
      <c r="C495" s="175" t="s">
        <v>362</v>
      </c>
      <c r="D495" s="175">
        <v>1</v>
      </c>
      <c r="E495" s="176"/>
      <c r="F495" s="177"/>
      <c r="G495" s="176"/>
      <c r="H495" s="177"/>
    </row>
    <row r="496" spans="1:8" ht="11.5" x14ac:dyDescent="0.25">
      <c r="A496" s="132" t="s">
        <v>516</v>
      </c>
      <c r="B496" s="177" t="s">
        <v>517</v>
      </c>
      <c r="C496" s="175" t="s">
        <v>38</v>
      </c>
      <c r="D496" s="175">
        <v>1</v>
      </c>
      <c r="E496" s="176"/>
      <c r="F496" s="177"/>
      <c r="G496" s="176"/>
      <c r="H496" s="177"/>
    </row>
    <row r="497" spans="1:8" ht="11.5" x14ac:dyDescent="0.25">
      <c r="A497" s="132" t="s">
        <v>518</v>
      </c>
      <c r="B497" s="177" t="s">
        <v>583</v>
      </c>
      <c r="C497" s="175" t="s">
        <v>362</v>
      </c>
      <c r="D497" s="175">
        <v>1</v>
      </c>
      <c r="E497" s="176"/>
      <c r="F497" s="177"/>
      <c r="G497" s="176"/>
      <c r="H497" s="177"/>
    </row>
    <row r="498" spans="1:8" ht="11.5" x14ac:dyDescent="0.25">
      <c r="A498" s="132" t="s">
        <v>520</v>
      </c>
      <c r="B498" s="177" t="s">
        <v>521</v>
      </c>
      <c r="C498" s="175" t="s">
        <v>362</v>
      </c>
      <c r="D498" s="175">
        <v>1</v>
      </c>
      <c r="E498" s="176"/>
      <c r="F498" s="177"/>
      <c r="G498" s="176"/>
      <c r="H498" s="177"/>
    </row>
    <row r="499" spans="1:8" ht="11.5" x14ac:dyDescent="0.25">
      <c r="A499" s="132" t="s">
        <v>522</v>
      </c>
      <c r="B499" s="177" t="s">
        <v>523</v>
      </c>
      <c r="C499" s="175" t="s">
        <v>362</v>
      </c>
      <c r="D499" s="175">
        <v>1</v>
      </c>
      <c r="E499" s="176"/>
      <c r="F499" s="177"/>
      <c r="G499" s="176"/>
      <c r="H499" s="177"/>
    </row>
    <row r="500" spans="1:8" ht="11.5" x14ac:dyDescent="0.25">
      <c r="A500" s="132" t="s">
        <v>524</v>
      </c>
      <c r="B500" s="177" t="s">
        <v>525</v>
      </c>
      <c r="C500" s="175" t="s">
        <v>483</v>
      </c>
      <c r="D500" s="175">
        <v>1</v>
      </c>
      <c r="E500" s="176"/>
      <c r="F500" s="177"/>
      <c r="G500" s="176"/>
      <c r="H500" s="177"/>
    </row>
    <row r="501" spans="1:8" ht="11.5" x14ac:dyDescent="0.25">
      <c r="A501" s="132" t="s">
        <v>526</v>
      </c>
      <c r="B501" s="177" t="s">
        <v>527</v>
      </c>
      <c r="C501" s="175" t="s">
        <v>362</v>
      </c>
      <c r="D501" s="175">
        <v>2</v>
      </c>
      <c r="E501" s="176"/>
      <c r="F501" s="177"/>
      <c r="G501" s="176"/>
      <c r="H501" s="177"/>
    </row>
    <row r="502" spans="1:8" ht="11.5" x14ac:dyDescent="0.25">
      <c r="A502" s="201" t="s">
        <v>528</v>
      </c>
      <c r="B502" s="174" t="s">
        <v>529</v>
      </c>
      <c r="C502" s="182"/>
      <c r="D502" s="182"/>
      <c r="E502" s="183"/>
      <c r="F502" s="174"/>
      <c r="G502" s="176"/>
      <c r="H502" s="174"/>
    </row>
    <row r="503" spans="1:8" ht="11.5" x14ac:dyDescent="0.25">
      <c r="A503" s="177" t="s">
        <v>530</v>
      </c>
      <c r="B503" s="177" t="s">
        <v>491</v>
      </c>
      <c r="C503" s="175" t="s">
        <v>375</v>
      </c>
      <c r="D503" s="175">
        <v>10</v>
      </c>
      <c r="E503" s="176"/>
      <c r="F503" s="177"/>
      <c r="G503" s="176"/>
      <c r="H503" s="177"/>
    </row>
    <row r="504" spans="1:8" ht="11.5" x14ac:dyDescent="0.25">
      <c r="A504" s="177" t="s">
        <v>531</v>
      </c>
      <c r="B504" s="177" t="s">
        <v>493</v>
      </c>
      <c r="C504" s="175" t="s">
        <v>362</v>
      </c>
      <c r="D504" s="175">
        <v>1</v>
      </c>
      <c r="E504" s="176"/>
      <c r="F504" s="177"/>
      <c r="G504" s="176"/>
      <c r="H504" s="177"/>
    </row>
    <row r="505" spans="1:8" ht="11.5" x14ac:dyDescent="0.25">
      <c r="A505" s="177" t="s">
        <v>532</v>
      </c>
      <c r="B505" s="177" t="s">
        <v>495</v>
      </c>
      <c r="C505" s="175" t="s">
        <v>483</v>
      </c>
      <c r="D505" s="175">
        <v>10</v>
      </c>
      <c r="E505" s="176"/>
      <c r="F505" s="177"/>
      <c r="G505" s="176"/>
      <c r="H505" s="177"/>
    </row>
    <row r="506" spans="1:8" ht="11.5" x14ac:dyDescent="0.25">
      <c r="A506" s="177" t="s">
        <v>533</v>
      </c>
      <c r="B506" s="177" t="s">
        <v>497</v>
      </c>
      <c r="C506" s="175" t="s">
        <v>483</v>
      </c>
      <c r="D506" s="175">
        <v>10</v>
      </c>
      <c r="E506" s="176"/>
      <c r="F506" s="177"/>
      <c r="G506" s="176"/>
      <c r="H506" s="177"/>
    </row>
    <row r="507" spans="1:8" ht="11.5" x14ac:dyDescent="0.25">
      <c r="A507" s="177" t="s">
        <v>534</v>
      </c>
      <c r="B507" s="177" t="s">
        <v>499</v>
      </c>
      <c r="C507" s="175" t="s">
        <v>483</v>
      </c>
      <c r="D507" s="175">
        <v>10</v>
      </c>
      <c r="E507" s="176"/>
      <c r="F507" s="177"/>
      <c r="G507" s="176"/>
      <c r="H507" s="177"/>
    </row>
    <row r="508" spans="1:8" ht="11.5" x14ac:dyDescent="0.25">
      <c r="A508" s="177" t="s">
        <v>535</v>
      </c>
      <c r="B508" s="177" t="s">
        <v>501</v>
      </c>
      <c r="C508" s="175" t="s">
        <v>38</v>
      </c>
      <c r="D508" s="175">
        <v>1</v>
      </c>
      <c r="E508" s="176"/>
      <c r="F508" s="177"/>
      <c r="G508" s="176"/>
      <c r="H508" s="177"/>
    </row>
    <row r="509" spans="1:8" ht="11.5" x14ac:dyDescent="0.25">
      <c r="A509" s="177" t="s">
        <v>536</v>
      </c>
      <c r="B509" s="177" t="s">
        <v>503</v>
      </c>
      <c r="C509" s="175" t="s">
        <v>483</v>
      </c>
      <c r="D509" s="175">
        <v>2</v>
      </c>
      <c r="E509" s="176"/>
      <c r="F509" s="177"/>
      <c r="G509" s="176"/>
      <c r="H509" s="177"/>
    </row>
    <row r="510" spans="1:8" ht="11.5" x14ac:dyDescent="0.25">
      <c r="A510" s="177" t="s">
        <v>537</v>
      </c>
      <c r="B510" s="177" t="s">
        <v>505</v>
      </c>
      <c r="C510" s="175" t="s">
        <v>483</v>
      </c>
      <c r="D510" s="175">
        <v>2</v>
      </c>
      <c r="E510" s="176"/>
      <c r="F510" s="177"/>
      <c r="G510" s="176"/>
      <c r="H510" s="177"/>
    </row>
    <row r="511" spans="1:8" ht="11.5" x14ac:dyDescent="0.25">
      <c r="A511" s="177" t="s">
        <v>538</v>
      </c>
      <c r="B511" s="177" t="s">
        <v>507</v>
      </c>
      <c r="C511" s="175" t="s">
        <v>483</v>
      </c>
      <c r="D511" s="175">
        <v>2</v>
      </c>
      <c r="E511" s="176"/>
      <c r="F511" s="177"/>
      <c r="G511" s="176"/>
      <c r="H511" s="177"/>
    </row>
    <row r="512" spans="1:8" ht="11.5" x14ac:dyDescent="0.25">
      <c r="A512" s="177" t="s">
        <v>539</v>
      </c>
      <c r="B512" s="177" t="s">
        <v>509</v>
      </c>
      <c r="C512" s="175" t="s">
        <v>483</v>
      </c>
      <c r="D512" s="175">
        <v>2</v>
      </c>
      <c r="E512" s="176"/>
      <c r="F512" s="177"/>
      <c r="G512" s="176"/>
      <c r="H512" s="177"/>
    </row>
    <row r="513" spans="1:8" ht="11.5" x14ac:dyDescent="0.25">
      <c r="A513" s="177" t="s">
        <v>540</v>
      </c>
      <c r="B513" s="177" t="s">
        <v>511</v>
      </c>
      <c r="C513" s="175" t="s">
        <v>362</v>
      </c>
      <c r="D513" s="175">
        <v>2</v>
      </c>
      <c r="E513" s="176"/>
      <c r="F513" s="177"/>
      <c r="G513" s="176"/>
      <c r="H513" s="177"/>
    </row>
    <row r="514" spans="1:8" ht="23" x14ac:dyDescent="0.25">
      <c r="A514" s="177" t="s">
        <v>541</v>
      </c>
      <c r="B514" s="179" t="s">
        <v>513</v>
      </c>
      <c r="C514" s="175" t="s">
        <v>362</v>
      </c>
      <c r="D514" s="175">
        <v>1</v>
      </c>
      <c r="E514" s="176"/>
      <c r="F514" s="177"/>
      <c r="G514" s="176"/>
      <c r="H514" s="177"/>
    </row>
    <row r="515" spans="1:8" ht="11.5" x14ac:dyDescent="0.25">
      <c r="A515" s="177" t="s">
        <v>542</v>
      </c>
      <c r="B515" s="177" t="s">
        <v>515</v>
      </c>
      <c r="C515" s="175" t="s">
        <v>362</v>
      </c>
      <c r="D515" s="175">
        <v>1</v>
      </c>
      <c r="E515" s="176"/>
      <c r="F515" s="177"/>
      <c r="G515" s="176"/>
      <c r="H515" s="177"/>
    </row>
    <row r="516" spans="1:8" ht="11.5" x14ac:dyDescent="0.25">
      <c r="A516" s="177" t="s">
        <v>543</v>
      </c>
      <c r="B516" s="177" t="s">
        <v>517</v>
      </c>
      <c r="C516" s="175" t="s">
        <v>38</v>
      </c>
      <c r="D516" s="175">
        <v>1</v>
      </c>
      <c r="E516" s="176"/>
      <c r="F516" s="177"/>
      <c r="G516" s="176"/>
      <c r="H516" s="177"/>
    </row>
    <row r="517" spans="1:8" ht="11.5" x14ac:dyDescent="0.25">
      <c r="A517" s="177" t="s">
        <v>544</v>
      </c>
      <c r="B517" s="177" t="s">
        <v>583</v>
      </c>
      <c r="C517" s="175" t="s">
        <v>362</v>
      </c>
      <c r="D517" s="175">
        <v>1</v>
      </c>
      <c r="E517" s="176"/>
      <c r="F517" s="177"/>
      <c r="G517" s="176"/>
      <c r="H517" s="177"/>
    </row>
    <row r="518" spans="1:8" ht="11.5" x14ac:dyDescent="0.25">
      <c r="A518" s="177" t="s">
        <v>545</v>
      </c>
      <c r="B518" s="177" t="s">
        <v>521</v>
      </c>
      <c r="C518" s="175" t="s">
        <v>362</v>
      </c>
      <c r="D518" s="175">
        <v>1</v>
      </c>
      <c r="E518" s="176"/>
      <c r="F518" s="177"/>
      <c r="G518" s="176"/>
      <c r="H518" s="177"/>
    </row>
    <row r="519" spans="1:8" ht="11.5" x14ac:dyDescent="0.25">
      <c r="A519" s="177" t="s">
        <v>546</v>
      </c>
      <c r="B519" s="177" t="s">
        <v>523</v>
      </c>
      <c r="C519" s="175" t="s">
        <v>362</v>
      </c>
      <c r="D519" s="175">
        <v>1</v>
      </c>
      <c r="E519" s="176"/>
      <c r="F519" s="177"/>
      <c r="G519" s="176"/>
      <c r="H519" s="177"/>
    </row>
    <row r="520" spans="1:8" ht="11.5" x14ac:dyDescent="0.25">
      <c r="A520" s="177" t="s">
        <v>547</v>
      </c>
      <c r="B520" s="177" t="s">
        <v>525</v>
      </c>
      <c r="C520" s="175" t="s">
        <v>483</v>
      </c>
      <c r="D520" s="175">
        <v>1</v>
      </c>
      <c r="E520" s="176"/>
      <c r="F520" s="177"/>
      <c r="G520" s="176"/>
      <c r="H520" s="177"/>
    </row>
    <row r="521" spans="1:8" ht="11.5" x14ac:dyDescent="0.25">
      <c r="A521" s="177" t="s">
        <v>548</v>
      </c>
      <c r="B521" s="177" t="s">
        <v>527</v>
      </c>
      <c r="C521" s="175" t="s">
        <v>362</v>
      </c>
      <c r="D521" s="175">
        <v>2</v>
      </c>
      <c r="E521" s="176"/>
      <c r="F521" s="177"/>
      <c r="G521" s="176"/>
      <c r="H521" s="177"/>
    </row>
    <row r="522" spans="1:8" ht="11.5" x14ac:dyDescent="0.25">
      <c r="A522" s="174" t="s">
        <v>549</v>
      </c>
      <c r="B522" s="177"/>
      <c r="C522" s="175"/>
      <c r="D522" s="175"/>
      <c r="E522" s="176"/>
      <c r="F522" s="177"/>
      <c r="G522" s="183"/>
      <c r="H522" s="177"/>
    </row>
    <row r="523" spans="1:8" ht="11.5" x14ac:dyDescent="0.25">
      <c r="A523" s="201">
        <v>8</v>
      </c>
      <c r="B523" s="174" t="s">
        <v>34</v>
      </c>
      <c r="C523" s="182"/>
      <c r="D523" s="182"/>
      <c r="E523" s="183"/>
      <c r="F523" s="174"/>
      <c r="G523" s="183"/>
      <c r="H523" s="174"/>
    </row>
    <row r="524" spans="1:8" ht="11.5" x14ac:dyDescent="0.25">
      <c r="A524" s="159">
        <v>8.1</v>
      </c>
      <c r="B524" s="213" t="str">
        <f>'Schedule 1'!B524</f>
        <v>Factory Acceptance Tests(FAT):</v>
      </c>
      <c r="C524" s="175"/>
      <c r="D524" s="175"/>
      <c r="E524" s="176"/>
      <c r="F524" s="177"/>
      <c r="G524" s="176"/>
      <c r="H524" s="177"/>
    </row>
    <row r="525" spans="1:8" ht="11.5" x14ac:dyDescent="0.25">
      <c r="A525" s="132" t="s">
        <v>550</v>
      </c>
      <c r="B525" s="132" t="s">
        <v>584</v>
      </c>
      <c r="C525" s="121" t="s">
        <v>551</v>
      </c>
      <c r="D525" s="121">
        <v>1</v>
      </c>
      <c r="E525" s="176"/>
      <c r="F525" s="177"/>
      <c r="G525" s="176"/>
      <c r="H525" s="177"/>
    </row>
    <row r="526" spans="1:8" ht="11.5" x14ac:dyDescent="0.25">
      <c r="A526" s="132" t="s">
        <v>552</v>
      </c>
      <c r="B526" s="132" t="s">
        <v>585</v>
      </c>
      <c r="C526" s="121" t="s">
        <v>551</v>
      </c>
      <c r="D526" s="121">
        <v>1</v>
      </c>
      <c r="E526" s="176"/>
      <c r="F526" s="177"/>
      <c r="G526" s="176"/>
      <c r="H526" s="177"/>
    </row>
    <row r="527" spans="1:8" ht="11.5" x14ac:dyDescent="0.25">
      <c r="A527" s="132" t="s">
        <v>553</v>
      </c>
      <c r="B527" s="161" t="s">
        <v>560</v>
      </c>
      <c r="C527" s="121" t="s">
        <v>551</v>
      </c>
      <c r="D527" s="121">
        <v>1</v>
      </c>
      <c r="E527" s="176"/>
      <c r="F527" s="177"/>
      <c r="G527" s="176"/>
      <c r="H527" s="177"/>
    </row>
    <row r="528" spans="1:8" ht="11.5" x14ac:dyDescent="0.25">
      <c r="A528" s="132" t="s">
        <v>554</v>
      </c>
      <c r="B528" s="161" t="s">
        <v>381</v>
      </c>
      <c r="C528" s="121" t="s">
        <v>551</v>
      </c>
      <c r="D528" s="121">
        <v>1</v>
      </c>
      <c r="E528" s="176"/>
      <c r="F528" s="177"/>
      <c r="G528" s="176"/>
      <c r="H528" s="177"/>
    </row>
    <row r="529" spans="1:8" ht="11.5" x14ac:dyDescent="0.25">
      <c r="A529" s="132" t="s">
        <v>555</v>
      </c>
      <c r="B529" s="161" t="s">
        <v>561</v>
      </c>
      <c r="C529" s="121" t="s">
        <v>551</v>
      </c>
      <c r="D529" s="121">
        <v>1</v>
      </c>
      <c r="E529" s="176"/>
      <c r="F529" s="177"/>
      <c r="G529" s="176"/>
      <c r="H529" s="177"/>
    </row>
    <row r="530" spans="1:8" ht="11.5" x14ac:dyDescent="0.25">
      <c r="A530" s="132" t="s">
        <v>635</v>
      </c>
      <c r="B530" s="161" t="s">
        <v>562</v>
      </c>
      <c r="C530" s="121" t="s">
        <v>551</v>
      </c>
      <c r="D530" s="121">
        <v>1</v>
      </c>
      <c r="E530" s="176"/>
      <c r="F530" s="177"/>
      <c r="G530" s="176"/>
      <c r="H530" s="177"/>
    </row>
    <row r="531" spans="1:8" ht="11.5" x14ac:dyDescent="0.25">
      <c r="A531" s="132" t="s">
        <v>636</v>
      </c>
      <c r="B531" s="161" t="s">
        <v>563</v>
      </c>
      <c r="C531" s="121" t="s">
        <v>551</v>
      </c>
      <c r="D531" s="121">
        <v>2</v>
      </c>
      <c r="E531" s="176"/>
      <c r="F531" s="177"/>
      <c r="G531" s="176"/>
      <c r="H531" s="177"/>
    </row>
    <row r="532" spans="1:8" ht="11.5" x14ac:dyDescent="0.25">
      <c r="A532" s="132" t="s">
        <v>637</v>
      </c>
      <c r="B532" s="161" t="s">
        <v>564</v>
      </c>
      <c r="C532" s="121" t="s">
        <v>551</v>
      </c>
      <c r="D532" s="121">
        <v>3</v>
      </c>
      <c r="E532" s="176"/>
      <c r="F532" s="177"/>
      <c r="G532" s="176"/>
      <c r="H532" s="177"/>
    </row>
    <row r="533" spans="1:8" ht="23" x14ac:dyDescent="0.25">
      <c r="A533" s="159">
        <v>8.1999999999999993</v>
      </c>
      <c r="B533" s="162" t="s">
        <v>565</v>
      </c>
      <c r="C533" s="175"/>
      <c r="D533" s="175"/>
      <c r="E533" s="176"/>
      <c r="F533" s="177"/>
      <c r="G533" s="176"/>
      <c r="H533" s="177"/>
    </row>
    <row r="534" spans="1:8" ht="11.5" x14ac:dyDescent="0.25">
      <c r="A534" s="132" t="s">
        <v>557</v>
      </c>
      <c r="B534" s="141" t="s">
        <v>566</v>
      </c>
      <c r="C534" s="175" t="s">
        <v>567</v>
      </c>
      <c r="D534" s="175">
        <v>2</v>
      </c>
      <c r="E534" s="176"/>
      <c r="F534" s="177"/>
      <c r="G534" s="176"/>
      <c r="H534" s="177"/>
    </row>
    <row r="535" spans="1:8" ht="11.5" x14ac:dyDescent="0.25">
      <c r="A535" s="132" t="s">
        <v>558</v>
      </c>
      <c r="B535" s="141" t="s">
        <v>568</v>
      </c>
      <c r="C535" s="121" t="s">
        <v>567</v>
      </c>
      <c r="D535" s="121">
        <v>0</v>
      </c>
      <c r="E535" s="176"/>
      <c r="F535" s="177"/>
      <c r="G535" s="176"/>
      <c r="H535" s="177"/>
    </row>
    <row r="536" spans="1:8" s="85" customFormat="1" ht="23" x14ac:dyDescent="0.25">
      <c r="A536" s="132" t="s">
        <v>559</v>
      </c>
      <c r="B536" s="141" t="s">
        <v>634</v>
      </c>
      <c r="C536" s="121" t="s">
        <v>567</v>
      </c>
      <c r="D536" s="121">
        <v>10</v>
      </c>
      <c r="E536" s="134"/>
      <c r="F536" s="132"/>
      <c r="G536" s="134"/>
      <c r="H536" s="132"/>
    </row>
    <row r="537" spans="1:8" ht="11.5" x14ac:dyDescent="0.25">
      <c r="A537" s="174" t="s">
        <v>569</v>
      </c>
      <c r="B537" s="177"/>
      <c r="C537" s="175"/>
      <c r="D537" s="175"/>
      <c r="E537" s="176"/>
      <c r="F537" s="177"/>
      <c r="G537" s="183"/>
      <c r="H537" s="177"/>
    </row>
    <row r="538" spans="1:8" ht="11.5" x14ac:dyDescent="0.25">
      <c r="A538" s="177"/>
      <c r="B538" s="260" t="s">
        <v>570</v>
      </c>
      <c r="C538" s="261"/>
      <c r="D538" s="261"/>
      <c r="E538" s="261"/>
      <c r="F538" s="261"/>
      <c r="G538" s="261"/>
      <c r="H538" s="262"/>
    </row>
    <row r="539" spans="1:8" ht="11.5" x14ac:dyDescent="0.25">
      <c r="A539" s="45"/>
      <c r="B539" s="13"/>
      <c r="C539" s="46"/>
      <c r="D539" s="9"/>
      <c r="E539" s="10"/>
      <c r="F539" s="8"/>
      <c r="G539" s="10"/>
      <c r="H539" s="11"/>
    </row>
    <row r="540" spans="1:8" ht="11.5" x14ac:dyDescent="0.25">
      <c r="A540" s="45"/>
      <c r="B540" s="13"/>
      <c r="C540" s="47"/>
      <c r="D540" s="14"/>
      <c r="E540" s="15"/>
      <c r="F540" s="13"/>
      <c r="G540" s="15"/>
      <c r="H540" s="16"/>
    </row>
    <row r="541" spans="1:8" ht="11.5" x14ac:dyDescent="0.25">
      <c r="A541" s="45"/>
      <c r="B541" s="13"/>
      <c r="C541" s="47"/>
      <c r="D541" s="14" t="s">
        <v>571</v>
      </c>
      <c r="E541" s="15"/>
      <c r="F541" s="18"/>
      <c r="G541" s="20"/>
      <c r="H541" s="21"/>
    </row>
    <row r="542" spans="1:8" ht="11.5" x14ac:dyDescent="0.25">
      <c r="A542" s="45"/>
      <c r="B542" s="13"/>
      <c r="C542" s="47"/>
      <c r="D542" s="14"/>
      <c r="E542" s="15"/>
      <c r="F542" s="13"/>
      <c r="G542" s="15"/>
      <c r="H542" s="16"/>
    </row>
    <row r="543" spans="1:8" ht="11.5" x14ac:dyDescent="0.25">
      <c r="A543" s="45"/>
      <c r="B543" s="13"/>
      <c r="C543" s="47"/>
      <c r="D543" s="14" t="s">
        <v>572</v>
      </c>
      <c r="E543" s="15"/>
      <c r="F543" s="18"/>
      <c r="G543" s="20"/>
      <c r="H543" s="21"/>
    </row>
    <row r="544" spans="1:8" ht="11.5" x14ac:dyDescent="0.25">
      <c r="A544" s="45"/>
      <c r="B544" s="13"/>
      <c r="C544" s="48"/>
      <c r="D544" s="19"/>
      <c r="E544" s="20"/>
      <c r="F544" s="18"/>
      <c r="G544" s="20"/>
      <c r="H544" s="21"/>
    </row>
    <row r="545" spans="1:8" ht="11.5" x14ac:dyDescent="0.25">
      <c r="A545" s="12" t="s">
        <v>573</v>
      </c>
      <c r="B545" s="13"/>
      <c r="C545" s="14"/>
      <c r="D545" s="14"/>
      <c r="E545" s="15"/>
      <c r="F545" s="13"/>
      <c r="G545" s="15"/>
      <c r="H545" s="16"/>
    </row>
    <row r="546" spans="1:8" ht="11.5" x14ac:dyDescent="0.25">
      <c r="A546" s="40" t="s">
        <v>574</v>
      </c>
      <c r="B546" s="263" t="s">
        <v>5</v>
      </c>
      <c r="C546" s="263"/>
      <c r="D546" s="263"/>
      <c r="E546" s="263"/>
      <c r="F546" s="263" t="s">
        <v>575</v>
      </c>
      <c r="G546" s="263"/>
      <c r="H546" s="263"/>
    </row>
    <row r="547" spans="1:8" ht="11.5" x14ac:dyDescent="0.25">
      <c r="A547" s="31"/>
      <c r="B547" s="49"/>
      <c r="C547" s="27"/>
      <c r="D547" s="27"/>
      <c r="E547" s="50"/>
      <c r="F547" s="49"/>
      <c r="G547" s="51"/>
      <c r="H547" s="96"/>
    </row>
    <row r="548" spans="1:8" ht="11.5" x14ac:dyDescent="0.25">
      <c r="A548" s="31"/>
      <c r="B548" s="49"/>
      <c r="C548" s="27"/>
      <c r="D548" s="27"/>
      <c r="E548" s="50"/>
      <c r="F548" s="49"/>
      <c r="G548" s="51"/>
      <c r="H548" s="96"/>
    </row>
    <row r="549" spans="1:8" x14ac:dyDescent="0.2">
      <c r="A549" s="97"/>
      <c r="B549" s="98"/>
      <c r="C549" s="99"/>
      <c r="D549" s="99"/>
      <c r="E549" s="100"/>
      <c r="F549" s="98"/>
      <c r="G549" s="101"/>
      <c r="H549" s="102"/>
    </row>
  </sheetData>
  <mergeCells count="7">
    <mergeCell ref="E5:F5"/>
    <mergeCell ref="G5:H5"/>
    <mergeCell ref="B538:H538"/>
    <mergeCell ref="B546:E546"/>
    <mergeCell ref="F546:H546"/>
    <mergeCell ref="A165:B165"/>
    <mergeCell ref="A94:B94"/>
  </mergeCells>
  <pageMargins left="0.74803149606299213" right="0.51181102362204722" top="0.74803149606299213" bottom="0.51181102362204722" header="0.31496062992125984" footer="0.31496062992125984"/>
  <pageSetup paperSize="9" scale="78" orientation="portrait" r:id="rId1"/>
  <headerFooter>
    <oddHeader xml:space="preserve">&amp;C
</oddHeader>
  </headerFooter>
  <rowBreaks count="6" manualBreakCount="6">
    <brk id="65" max="7" man="1"/>
    <brk id="127" max="7" man="1"/>
    <brk id="194" max="7" man="1"/>
    <brk id="269" max="7" man="1"/>
    <brk id="367" max="7" man="1"/>
    <brk id="47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8"/>
  <sheetViews>
    <sheetView zoomScaleNormal="100" zoomScaleSheetLayoutView="100" workbookViewId="0">
      <selection activeCell="J10" sqref="J10"/>
    </sheetView>
  </sheetViews>
  <sheetFormatPr defaultColWidth="9" defaultRowHeight="9" x14ac:dyDescent="0.2"/>
  <cols>
    <col min="1" max="1" width="4.5" style="216" customWidth="1"/>
    <col min="2" max="2" width="37.5" style="216" customWidth="1"/>
    <col min="3" max="3" width="6" style="243" customWidth="1"/>
    <col min="4" max="4" width="5.5" style="216" customWidth="1"/>
    <col min="5" max="5" width="9.5" style="244" customWidth="1"/>
    <col min="6" max="6" width="8.33203125" style="244" customWidth="1"/>
    <col min="7" max="7" width="6.5" style="244" customWidth="1"/>
    <col min="8" max="8" width="8.33203125" style="244" customWidth="1"/>
    <col min="9" max="16384" width="9" style="216"/>
  </cols>
  <sheetData>
    <row r="1" spans="1:8" ht="12" customHeight="1" x14ac:dyDescent="0.25">
      <c r="A1" s="184" t="str">
        <f>'Schedule 1'!A1</f>
        <v>400/132kV MAKINDU Transmission lines- LILO</v>
      </c>
      <c r="B1" s="185"/>
      <c r="C1" s="185"/>
      <c r="D1" s="186"/>
      <c r="E1" s="214"/>
      <c r="F1" s="187"/>
      <c r="G1" s="187"/>
      <c r="H1" s="215"/>
    </row>
    <row r="2" spans="1:8" ht="12" customHeight="1" x14ac:dyDescent="0.25">
      <c r="A2" s="189" t="s">
        <v>1</v>
      </c>
      <c r="B2" s="190"/>
      <c r="C2" s="190"/>
      <c r="D2" s="191"/>
      <c r="E2" s="217"/>
      <c r="F2" s="192"/>
      <c r="G2" s="192"/>
      <c r="H2" s="218"/>
    </row>
    <row r="3" spans="1:8" ht="12" customHeight="1" x14ac:dyDescent="0.25">
      <c r="A3" s="189" t="s">
        <v>586</v>
      </c>
      <c r="B3" s="190"/>
      <c r="C3" s="190"/>
      <c r="D3" s="191"/>
      <c r="E3" s="217"/>
      <c r="F3" s="192"/>
      <c r="G3" s="192"/>
      <c r="H3" s="218"/>
    </row>
    <row r="4" spans="1:8" ht="12" customHeight="1" x14ac:dyDescent="0.25">
      <c r="A4" s="194" t="s">
        <v>587</v>
      </c>
      <c r="B4" s="195"/>
      <c r="C4" s="195"/>
      <c r="D4" s="196"/>
      <c r="E4" s="219"/>
      <c r="F4" s="197"/>
      <c r="G4" s="197"/>
      <c r="H4" s="220"/>
    </row>
    <row r="5" spans="1:8" ht="11.5" x14ac:dyDescent="0.25">
      <c r="A5" s="182" t="s">
        <v>4</v>
      </c>
      <c r="B5" s="182" t="s">
        <v>5</v>
      </c>
      <c r="C5" s="182" t="s">
        <v>6</v>
      </c>
      <c r="D5" s="182" t="s">
        <v>7</v>
      </c>
      <c r="E5" s="266" t="s">
        <v>8</v>
      </c>
      <c r="F5" s="266"/>
      <c r="G5" s="266" t="s">
        <v>9</v>
      </c>
      <c r="H5" s="266"/>
    </row>
    <row r="6" spans="1:8" ht="47.65" customHeight="1" x14ac:dyDescent="0.2">
      <c r="A6" s="221"/>
      <c r="B6" s="221"/>
      <c r="C6" s="221"/>
      <c r="D6" s="222" t="s">
        <v>588</v>
      </c>
      <c r="E6" s="223" t="s">
        <v>589</v>
      </c>
      <c r="F6" s="223" t="s">
        <v>590</v>
      </c>
      <c r="G6" s="223" t="s">
        <v>591</v>
      </c>
      <c r="H6" s="223" t="s">
        <v>592</v>
      </c>
    </row>
    <row r="7" spans="1:8" ht="11.5" x14ac:dyDescent="0.25">
      <c r="A7" s="267" t="s">
        <v>593</v>
      </c>
      <c r="B7" s="268"/>
      <c r="C7" s="268"/>
      <c r="D7" s="268"/>
      <c r="E7" s="268"/>
      <c r="F7" s="268"/>
      <c r="G7" s="268"/>
      <c r="H7" s="269"/>
    </row>
    <row r="8" spans="1:8" ht="11.5" x14ac:dyDescent="0.25">
      <c r="A8" s="224"/>
      <c r="B8" s="225"/>
      <c r="C8" s="226"/>
      <c r="D8" s="225"/>
      <c r="E8" s="227"/>
      <c r="F8" s="227"/>
      <c r="G8" s="227"/>
      <c r="H8" s="228"/>
    </row>
    <row r="9" spans="1:8" ht="11.5" x14ac:dyDescent="0.25">
      <c r="A9" s="174" t="s">
        <v>16</v>
      </c>
      <c r="B9" s="177"/>
      <c r="C9" s="175"/>
      <c r="D9" s="177"/>
      <c r="E9" s="176"/>
      <c r="F9" s="176"/>
      <c r="G9" s="176"/>
      <c r="H9" s="176"/>
    </row>
    <row r="10" spans="1:8" ht="11.5" x14ac:dyDescent="0.25">
      <c r="A10" s="178">
        <v>1</v>
      </c>
      <c r="B10" s="177" t="s">
        <v>17</v>
      </c>
      <c r="C10" s="175"/>
      <c r="D10" s="175"/>
      <c r="E10" s="176"/>
      <c r="F10" s="176"/>
      <c r="G10" s="176"/>
      <c r="H10" s="176"/>
    </row>
    <row r="11" spans="1:8" ht="11.5" x14ac:dyDescent="0.25">
      <c r="A11" s="211"/>
      <c r="B11" s="177"/>
      <c r="C11" s="175"/>
      <c r="D11" s="175"/>
      <c r="E11" s="176"/>
      <c r="F11" s="176"/>
      <c r="G11" s="176"/>
      <c r="H11" s="176"/>
    </row>
    <row r="12" spans="1:8" ht="11.5" x14ac:dyDescent="0.25">
      <c r="A12" s="178">
        <v>2</v>
      </c>
      <c r="B12" s="177" t="s">
        <v>18</v>
      </c>
      <c r="C12" s="175"/>
      <c r="D12" s="175"/>
      <c r="E12" s="176"/>
      <c r="F12" s="176"/>
      <c r="G12" s="176"/>
      <c r="H12" s="176"/>
    </row>
    <row r="13" spans="1:8" ht="11.5" x14ac:dyDescent="0.25">
      <c r="A13" s="211"/>
      <c r="B13" s="177"/>
      <c r="C13" s="175"/>
      <c r="D13" s="175"/>
      <c r="E13" s="176"/>
      <c r="F13" s="176"/>
      <c r="G13" s="176"/>
      <c r="H13" s="176"/>
    </row>
    <row r="14" spans="1:8" ht="11.5" x14ac:dyDescent="0.25">
      <c r="A14" s="178">
        <v>3</v>
      </c>
      <c r="B14" s="177" t="s">
        <v>23</v>
      </c>
      <c r="C14" s="175"/>
      <c r="D14" s="175"/>
      <c r="E14" s="176"/>
      <c r="F14" s="176"/>
      <c r="G14" s="176"/>
      <c r="H14" s="176"/>
    </row>
    <row r="15" spans="1:8" ht="11.5" x14ac:dyDescent="0.25">
      <c r="A15" s="211"/>
      <c r="B15" s="177"/>
      <c r="C15" s="175"/>
      <c r="D15" s="175"/>
      <c r="E15" s="176"/>
      <c r="F15" s="176"/>
      <c r="G15" s="176"/>
      <c r="H15" s="176"/>
    </row>
    <row r="16" spans="1:8" ht="11.5" x14ac:dyDescent="0.25">
      <c r="A16" s="178">
        <v>4</v>
      </c>
      <c r="B16" s="181" t="s">
        <v>594</v>
      </c>
      <c r="C16" s="175"/>
      <c r="D16" s="175"/>
      <c r="E16" s="176"/>
      <c r="F16" s="176"/>
      <c r="G16" s="176"/>
      <c r="H16" s="176"/>
    </row>
    <row r="17" spans="1:8" ht="11.5" x14ac:dyDescent="0.25">
      <c r="A17" s="211"/>
      <c r="B17" s="177"/>
      <c r="C17" s="175"/>
      <c r="D17" s="175"/>
      <c r="E17" s="176"/>
      <c r="F17" s="176"/>
      <c r="G17" s="176"/>
      <c r="H17" s="176"/>
    </row>
    <row r="18" spans="1:8" ht="11.5" x14ac:dyDescent="0.25">
      <c r="A18" s="178">
        <v>5</v>
      </c>
      <c r="B18" s="177" t="s">
        <v>31</v>
      </c>
      <c r="C18" s="175"/>
      <c r="D18" s="175"/>
      <c r="E18" s="176"/>
      <c r="F18" s="176"/>
      <c r="G18" s="176"/>
      <c r="H18" s="176"/>
    </row>
    <row r="19" spans="1:8" ht="11.5" x14ac:dyDescent="0.25">
      <c r="A19" s="211"/>
      <c r="B19" s="177"/>
      <c r="C19" s="175"/>
      <c r="D19" s="175"/>
      <c r="E19" s="176"/>
      <c r="F19" s="176"/>
      <c r="G19" s="176"/>
      <c r="H19" s="176"/>
    </row>
    <row r="20" spans="1:8" ht="11.5" x14ac:dyDescent="0.25">
      <c r="A20" s="178">
        <v>6</v>
      </c>
      <c r="B20" s="177" t="s">
        <v>32</v>
      </c>
      <c r="C20" s="175"/>
      <c r="D20" s="175"/>
      <c r="E20" s="176"/>
      <c r="F20" s="176"/>
      <c r="G20" s="176"/>
      <c r="H20" s="176"/>
    </row>
    <row r="21" spans="1:8" ht="11.5" x14ac:dyDescent="0.25">
      <c r="A21" s="211"/>
      <c r="B21" s="177"/>
      <c r="C21" s="175"/>
      <c r="D21" s="175"/>
      <c r="E21" s="176"/>
      <c r="F21" s="176"/>
      <c r="G21" s="176"/>
      <c r="H21" s="176"/>
    </row>
    <row r="22" spans="1:8" ht="11.5" x14ac:dyDescent="0.25">
      <c r="A22" s="178">
        <v>7</v>
      </c>
      <c r="B22" s="177" t="s">
        <v>595</v>
      </c>
      <c r="C22" s="175"/>
      <c r="D22" s="175"/>
      <c r="E22" s="176"/>
      <c r="F22" s="176"/>
      <c r="G22" s="176"/>
      <c r="H22" s="176"/>
    </row>
    <row r="23" spans="1:8" ht="11.5" x14ac:dyDescent="0.25">
      <c r="A23" s="211"/>
      <c r="B23" s="177"/>
      <c r="C23" s="175"/>
      <c r="D23" s="175"/>
      <c r="E23" s="176"/>
      <c r="F23" s="176"/>
      <c r="G23" s="176"/>
      <c r="H23" s="176"/>
    </row>
    <row r="24" spans="1:8" ht="11.5" x14ac:dyDescent="0.25">
      <c r="A24" s="178">
        <v>8</v>
      </c>
      <c r="B24" s="177" t="s">
        <v>34</v>
      </c>
      <c r="C24" s="175"/>
      <c r="D24" s="175"/>
      <c r="E24" s="176"/>
      <c r="F24" s="176"/>
      <c r="G24" s="176"/>
      <c r="H24" s="176"/>
    </row>
    <row r="25" spans="1:8" ht="12" thickBot="1" x14ac:dyDescent="0.3">
      <c r="A25" s="178"/>
      <c r="B25" s="177"/>
      <c r="C25" s="175"/>
      <c r="D25" s="175"/>
      <c r="E25" s="176"/>
      <c r="F25" s="176"/>
      <c r="G25" s="229"/>
      <c r="H25" s="229"/>
    </row>
    <row r="26" spans="1:8" ht="12" thickBot="1" x14ac:dyDescent="0.3">
      <c r="A26" s="177"/>
      <c r="B26" s="177" t="s">
        <v>35</v>
      </c>
      <c r="C26" s="175"/>
      <c r="D26" s="177"/>
      <c r="E26" s="176"/>
      <c r="F26" s="230"/>
      <c r="G26" s="231"/>
      <c r="H26" s="231"/>
    </row>
    <row r="27" spans="1:8" ht="11.5" x14ac:dyDescent="0.25">
      <c r="A27" s="174" t="s">
        <v>36</v>
      </c>
      <c r="B27" s="177"/>
      <c r="C27" s="175"/>
      <c r="D27" s="177"/>
      <c r="E27" s="176"/>
      <c r="F27" s="176"/>
      <c r="G27" s="232"/>
      <c r="H27" s="232"/>
    </row>
    <row r="28" spans="1:8" ht="11.5" x14ac:dyDescent="0.25">
      <c r="A28" s="177"/>
      <c r="B28" s="177"/>
      <c r="C28" s="175"/>
      <c r="D28" s="177"/>
      <c r="E28" s="176"/>
      <c r="F28" s="176"/>
      <c r="G28" s="176"/>
      <c r="H28" s="176"/>
    </row>
    <row r="29" spans="1:8" ht="11.5" x14ac:dyDescent="0.25">
      <c r="A29" s="173">
        <v>1</v>
      </c>
      <c r="B29" s="174" t="s">
        <v>17</v>
      </c>
      <c r="C29" s="175"/>
      <c r="D29" s="177"/>
      <c r="E29" s="176"/>
      <c r="F29" s="176"/>
      <c r="G29" s="176"/>
      <c r="H29" s="176"/>
    </row>
    <row r="30" spans="1:8" ht="28.5" customHeight="1" x14ac:dyDescent="0.25">
      <c r="A30" s="178">
        <v>1.1000000000000001</v>
      </c>
      <c r="B30" s="179" t="s">
        <v>596</v>
      </c>
      <c r="C30" s="175" t="s">
        <v>38</v>
      </c>
      <c r="D30" s="175">
        <f>'Schedule 1'!D33</f>
        <v>1</v>
      </c>
      <c r="E30" s="176"/>
      <c r="F30" s="176"/>
      <c r="G30" s="176"/>
      <c r="H30" s="176"/>
    </row>
    <row r="31" spans="1:8" ht="49" customHeight="1" x14ac:dyDescent="0.25">
      <c r="A31" s="178">
        <v>1.2</v>
      </c>
      <c r="B31" s="179" t="s">
        <v>580</v>
      </c>
      <c r="C31" s="233" t="s">
        <v>40</v>
      </c>
      <c r="D31" s="175">
        <f>'Schedule 1'!D34</f>
        <v>26.500000000000004</v>
      </c>
      <c r="E31" s="176"/>
      <c r="F31" s="176"/>
      <c r="G31" s="176"/>
      <c r="H31" s="176"/>
    </row>
    <row r="32" spans="1:8" ht="23" x14ac:dyDescent="0.25">
      <c r="A32" s="178">
        <v>1.3</v>
      </c>
      <c r="B32" s="179" t="s">
        <v>597</v>
      </c>
      <c r="C32" s="221" t="s">
        <v>40</v>
      </c>
      <c r="D32" s="175">
        <f>'Schedule 1'!D35</f>
        <v>6.5</v>
      </c>
      <c r="E32" s="176"/>
      <c r="F32" s="176"/>
      <c r="G32" s="176"/>
      <c r="H32" s="176"/>
    </row>
    <row r="33" spans="1:8" ht="11.5" x14ac:dyDescent="0.25">
      <c r="A33" s="177"/>
      <c r="B33" s="177"/>
      <c r="C33" s="175"/>
      <c r="D33" s="177"/>
      <c r="E33" s="176"/>
      <c r="F33" s="176"/>
      <c r="G33" s="176"/>
      <c r="H33" s="176"/>
    </row>
    <row r="34" spans="1:8" ht="11.5" x14ac:dyDescent="0.25">
      <c r="A34" s="173">
        <v>2</v>
      </c>
      <c r="B34" s="174" t="s">
        <v>598</v>
      </c>
      <c r="C34" s="175" t="s">
        <v>38</v>
      </c>
      <c r="D34" s="175">
        <v>1</v>
      </c>
      <c r="E34" s="176"/>
      <c r="F34" s="176"/>
      <c r="G34" s="176"/>
      <c r="H34" s="176"/>
    </row>
    <row r="35" spans="1:8" ht="11.5" x14ac:dyDescent="0.25">
      <c r="A35" s="177"/>
      <c r="B35" s="177"/>
      <c r="C35" s="175"/>
      <c r="D35" s="175"/>
      <c r="E35" s="176"/>
      <c r="F35" s="176"/>
      <c r="G35" s="176"/>
      <c r="H35" s="176"/>
    </row>
    <row r="36" spans="1:8" ht="11.5" x14ac:dyDescent="0.25">
      <c r="A36" s="173">
        <v>3</v>
      </c>
      <c r="B36" s="174" t="s">
        <v>23</v>
      </c>
      <c r="C36" s="175" t="s">
        <v>38</v>
      </c>
      <c r="D36" s="175">
        <v>1</v>
      </c>
      <c r="E36" s="176"/>
      <c r="F36" s="176"/>
      <c r="G36" s="176"/>
      <c r="H36" s="176"/>
    </row>
    <row r="37" spans="1:8" ht="11.5" x14ac:dyDescent="0.25">
      <c r="A37" s="177"/>
      <c r="B37" s="177"/>
      <c r="C37" s="175"/>
      <c r="D37" s="175"/>
      <c r="E37" s="176"/>
      <c r="F37" s="176"/>
      <c r="G37" s="176"/>
      <c r="H37" s="176"/>
    </row>
    <row r="38" spans="1:8" ht="23" x14ac:dyDescent="0.25">
      <c r="A38" s="201">
        <v>4</v>
      </c>
      <c r="B38" s="234" t="s">
        <v>599</v>
      </c>
      <c r="C38" s="175" t="s">
        <v>38</v>
      </c>
      <c r="D38" s="175">
        <v>1</v>
      </c>
      <c r="E38" s="176"/>
      <c r="F38" s="176"/>
      <c r="G38" s="176"/>
      <c r="H38" s="176"/>
    </row>
    <row r="39" spans="1:8" ht="11.5" x14ac:dyDescent="0.25">
      <c r="A39" s="177"/>
      <c r="B39" s="177"/>
      <c r="C39" s="175"/>
      <c r="D39" s="177"/>
      <c r="E39" s="176"/>
      <c r="F39" s="176"/>
      <c r="G39" s="176"/>
      <c r="H39" s="176"/>
    </row>
    <row r="40" spans="1:8" ht="11.5" x14ac:dyDescent="0.25">
      <c r="A40" s="201">
        <v>5</v>
      </c>
      <c r="B40" s="174" t="s">
        <v>31</v>
      </c>
      <c r="C40" s="175" t="s">
        <v>38</v>
      </c>
      <c r="D40" s="175">
        <v>1</v>
      </c>
      <c r="E40" s="176"/>
      <c r="F40" s="176"/>
      <c r="G40" s="176"/>
      <c r="H40" s="176"/>
    </row>
    <row r="41" spans="1:8" ht="11.5" x14ac:dyDescent="0.25">
      <c r="A41" s="201"/>
      <c r="B41" s="174"/>
      <c r="C41" s="175"/>
      <c r="D41" s="177"/>
      <c r="E41" s="176"/>
      <c r="F41" s="176"/>
      <c r="G41" s="176"/>
      <c r="H41" s="176"/>
    </row>
    <row r="42" spans="1:8" ht="11.5" x14ac:dyDescent="0.25">
      <c r="A42" s="177"/>
      <c r="B42" s="177"/>
      <c r="C42" s="175"/>
      <c r="D42" s="177"/>
      <c r="E42" s="176"/>
      <c r="F42" s="176"/>
      <c r="G42" s="176"/>
      <c r="H42" s="176"/>
    </row>
    <row r="43" spans="1:8" ht="11.5" x14ac:dyDescent="0.25">
      <c r="A43" s="174" t="s">
        <v>46</v>
      </c>
      <c r="B43" s="177"/>
      <c r="C43" s="175"/>
      <c r="D43" s="177"/>
      <c r="E43" s="183"/>
      <c r="F43" s="176"/>
      <c r="G43" s="176"/>
      <c r="H43" s="176"/>
    </row>
    <row r="44" spans="1:8" ht="11.5" x14ac:dyDescent="0.25">
      <c r="A44" s="177"/>
      <c r="B44" s="177"/>
      <c r="C44" s="175"/>
      <c r="D44" s="177"/>
      <c r="E44" s="176"/>
      <c r="F44" s="176"/>
      <c r="G44" s="176"/>
      <c r="H44" s="176"/>
    </row>
    <row r="45" spans="1:8" ht="16.75" customHeight="1" x14ac:dyDescent="0.25">
      <c r="A45" s="177"/>
      <c r="B45" s="260" t="s">
        <v>600</v>
      </c>
      <c r="C45" s="261"/>
      <c r="D45" s="261"/>
      <c r="E45" s="261"/>
      <c r="F45" s="261"/>
      <c r="G45" s="262"/>
      <c r="H45" s="176"/>
    </row>
    <row r="46" spans="1:8" ht="11.5" x14ac:dyDescent="0.25">
      <c r="A46" s="177"/>
      <c r="B46" s="260" t="s">
        <v>601</v>
      </c>
      <c r="C46" s="261"/>
      <c r="D46" s="261"/>
      <c r="E46" s="261"/>
      <c r="F46" s="261"/>
      <c r="G46" s="262"/>
      <c r="H46" s="176"/>
    </row>
    <row r="47" spans="1:8" ht="11.5" x14ac:dyDescent="0.25">
      <c r="A47" s="177"/>
      <c r="B47" s="260" t="s">
        <v>602</v>
      </c>
      <c r="C47" s="261"/>
      <c r="D47" s="261"/>
      <c r="E47" s="261"/>
      <c r="F47" s="261"/>
      <c r="G47" s="262"/>
      <c r="H47" s="176"/>
    </row>
    <row r="48" spans="1:8" ht="11.5" x14ac:dyDescent="0.25">
      <c r="A48" s="235"/>
      <c r="B48" s="190"/>
      <c r="C48" s="236"/>
      <c r="D48" s="185"/>
      <c r="E48" s="187"/>
      <c r="F48" s="187"/>
      <c r="G48" s="187"/>
      <c r="H48" s="215"/>
    </row>
    <row r="49" spans="1:8" ht="11.5" x14ac:dyDescent="0.25">
      <c r="A49" s="235"/>
      <c r="B49" s="190"/>
      <c r="C49" s="237"/>
      <c r="D49" s="190"/>
      <c r="E49" s="192"/>
      <c r="F49" s="192"/>
      <c r="G49" s="192"/>
      <c r="H49" s="218"/>
    </row>
    <row r="50" spans="1:8" ht="11.5" x14ac:dyDescent="0.25">
      <c r="A50" s="235"/>
      <c r="B50" s="190"/>
      <c r="C50" s="237"/>
      <c r="D50" s="190" t="s">
        <v>571</v>
      </c>
      <c r="E50" s="192"/>
      <c r="F50" s="197"/>
      <c r="G50" s="197"/>
      <c r="H50" s="220"/>
    </row>
    <row r="51" spans="1:8" ht="11.5" x14ac:dyDescent="0.25">
      <c r="A51" s="235"/>
      <c r="B51" s="190"/>
      <c r="C51" s="237"/>
      <c r="D51" s="190"/>
      <c r="E51" s="192"/>
      <c r="F51" s="192"/>
      <c r="G51" s="192"/>
      <c r="H51" s="218"/>
    </row>
    <row r="52" spans="1:8" ht="11.5" x14ac:dyDescent="0.25">
      <c r="A52" s="235"/>
      <c r="B52" s="190"/>
      <c r="C52" s="237"/>
      <c r="D52" s="190" t="s">
        <v>572</v>
      </c>
      <c r="E52" s="192"/>
      <c r="F52" s="197"/>
      <c r="G52" s="197"/>
      <c r="H52" s="220"/>
    </row>
    <row r="53" spans="1:8" ht="11.5" x14ac:dyDescent="0.25">
      <c r="A53" s="235"/>
      <c r="B53" s="190"/>
      <c r="C53" s="238"/>
      <c r="D53" s="195"/>
      <c r="E53" s="197"/>
      <c r="F53" s="197"/>
      <c r="G53" s="197"/>
      <c r="H53" s="220"/>
    </row>
    <row r="54" spans="1:8" ht="11.5" x14ac:dyDescent="0.25">
      <c r="A54" s="189" t="s">
        <v>573</v>
      </c>
      <c r="B54" s="190"/>
      <c r="C54" s="191"/>
      <c r="D54" s="190"/>
      <c r="E54" s="192"/>
      <c r="F54" s="192"/>
      <c r="G54" s="192"/>
      <c r="H54" s="218"/>
    </row>
    <row r="55" spans="1:8" ht="11.5" x14ac:dyDescent="0.25">
      <c r="A55" s="182" t="s">
        <v>574</v>
      </c>
      <c r="B55" s="266" t="s">
        <v>5</v>
      </c>
      <c r="C55" s="266"/>
      <c r="D55" s="266"/>
      <c r="E55" s="266"/>
      <c r="F55" s="266" t="s">
        <v>575</v>
      </c>
      <c r="G55" s="266"/>
      <c r="H55" s="266"/>
    </row>
    <row r="56" spans="1:8" ht="11.5" x14ac:dyDescent="0.25">
      <c r="A56" s="177"/>
      <c r="B56" s="239"/>
      <c r="C56" s="226"/>
      <c r="D56" s="240"/>
      <c r="E56" s="241"/>
      <c r="F56" s="230"/>
      <c r="G56" s="242"/>
      <c r="H56" s="241"/>
    </row>
    <row r="57" spans="1:8" ht="11.5" x14ac:dyDescent="0.25">
      <c r="A57" s="177"/>
      <c r="B57" s="239"/>
      <c r="C57" s="226"/>
      <c r="D57" s="240"/>
      <c r="E57" s="241"/>
      <c r="F57" s="230"/>
      <c r="G57" s="242"/>
      <c r="H57" s="241"/>
    </row>
    <row r="58" spans="1:8" ht="11.5" x14ac:dyDescent="0.25">
      <c r="A58" s="177"/>
      <c r="B58" s="239"/>
      <c r="C58" s="226"/>
      <c r="D58" s="240"/>
      <c r="E58" s="241"/>
      <c r="F58" s="230"/>
      <c r="G58" s="242"/>
      <c r="H58" s="241"/>
    </row>
  </sheetData>
  <mergeCells count="8">
    <mergeCell ref="B55:E55"/>
    <mergeCell ref="F55:H55"/>
    <mergeCell ref="B47:G47"/>
    <mergeCell ref="E5:F5"/>
    <mergeCell ref="G5:H5"/>
    <mergeCell ref="A7:H7"/>
    <mergeCell ref="B45:G45"/>
    <mergeCell ref="B46:G46"/>
  </mergeCells>
  <pageMargins left="0.75" right="0.5" top="0.75" bottom="0.5" header="0.3" footer="0.3"/>
  <pageSetup paperSize="9" orientation="portrait" r:id="rId1"/>
  <headerFooter>
    <oddHeader xml:space="preserve">&amp;C
</oddHeader>
  </headerFooter>
  <ignoredErrors>
    <ignoredError sqref="D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50"/>
  <sheetViews>
    <sheetView tabSelected="1" topLeftCell="A500" zoomScaleNormal="100" zoomScaleSheetLayoutView="100" workbookViewId="0">
      <selection activeCell="L24" sqref="A1:XFD1048576"/>
    </sheetView>
  </sheetViews>
  <sheetFormatPr defaultColWidth="9" defaultRowHeight="9" x14ac:dyDescent="0.2"/>
  <cols>
    <col min="1" max="1" width="5.75" style="109" customWidth="1"/>
    <col min="2" max="2" width="39.83203125" style="109" customWidth="1"/>
    <col min="3" max="3" width="8.5" style="171" bestFit="1" customWidth="1"/>
    <col min="4" max="4" width="5.5" style="171" customWidth="1"/>
    <col min="5" max="5" width="7.5" style="172" customWidth="1"/>
    <col min="6" max="6" width="8" style="109" customWidth="1"/>
    <col min="7" max="7" width="7.83203125" style="172" bestFit="1" customWidth="1"/>
    <col min="8" max="8" width="6.5" style="109" customWidth="1"/>
    <col min="9" max="9" width="6.75" style="109" customWidth="1"/>
    <col min="10" max="10" width="9" style="109" customWidth="1"/>
    <col min="11" max="16384" width="9" style="109"/>
  </cols>
  <sheetData>
    <row r="1" spans="1:8" ht="12" customHeight="1" x14ac:dyDescent="0.25">
      <c r="A1" s="104" t="s">
        <v>0</v>
      </c>
      <c r="B1" s="105"/>
      <c r="C1" s="106"/>
      <c r="D1" s="106"/>
      <c r="E1" s="107"/>
      <c r="F1" s="105"/>
      <c r="G1" s="107"/>
      <c r="H1" s="108"/>
    </row>
    <row r="2" spans="1:8" ht="12" customHeight="1" x14ac:dyDescent="0.25">
      <c r="A2" s="110" t="s">
        <v>1</v>
      </c>
      <c r="B2" s="111"/>
      <c r="C2" s="112"/>
      <c r="D2" s="112"/>
      <c r="E2" s="113"/>
      <c r="F2" s="111"/>
      <c r="G2" s="113"/>
      <c r="H2" s="114"/>
    </row>
    <row r="3" spans="1:8" ht="12" customHeight="1" x14ac:dyDescent="0.25">
      <c r="A3" s="110" t="s">
        <v>603</v>
      </c>
      <c r="B3" s="111"/>
      <c r="C3" s="112"/>
      <c r="D3" s="112"/>
      <c r="E3" s="113"/>
      <c r="F3" s="111"/>
      <c r="G3" s="113"/>
      <c r="H3" s="114"/>
    </row>
    <row r="4" spans="1:8" ht="12" customHeight="1" x14ac:dyDescent="0.25">
      <c r="A4" s="115" t="s">
        <v>604</v>
      </c>
      <c r="B4" s="116"/>
      <c r="C4" s="117"/>
      <c r="D4" s="117"/>
      <c r="E4" s="118"/>
      <c r="F4" s="116"/>
      <c r="G4" s="118"/>
      <c r="H4" s="119"/>
    </row>
    <row r="5" spans="1:8" ht="11.5" x14ac:dyDescent="0.25">
      <c r="A5" s="120" t="s">
        <v>4</v>
      </c>
      <c r="B5" s="120" t="s">
        <v>5</v>
      </c>
      <c r="C5" s="120" t="s">
        <v>6</v>
      </c>
      <c r="D5" s="120" t="s">
        <v>7</v>
      </c>
      <c r="E5" s="253" t="s">
        <v>8</v>
      </c>
      <c r="F5" s="253"/>
      <c r="G5" s="253" t="s">
        <v>9</v>
      </c>
      <c r="H5" s="253"/>
    </row>
    <row r="6" spans="1:8" ht="41.25" customHeight="1" x14ac:dyDescent="0.2">
      <c r="A6" s="245"/>
      <c r="B6" s="245"/>
      <c r="C6" s="245"/>
      <c r="D6" s="246"/>
      <c r="E6" s="125" t="s">
        <v>10</v>
      </c>
      <c r="F6" s="124" t="s">
        <v>11</v>
      </c>
      <c r="G6" s="125" t="s">
        <v>12</v>
      </c>
      <c r="H6" s="124" t="s">
        <v>13</v>
      </c>
    </row>
    <row r="7" spans="1:8" ht="11.5" x14ac:dyDescent="0.2">
      <c r="A7" s="247" t="s">
        <v>578</v>
      </c>
      <c r="B7" s="248"/>
      <c r="C7" s="249"/>
      <c r="D7" s="249"/>
      <c r="E7" s="250"/>
      <c r="F7" s="248"/>
      <c r="G7" s="250"/>
      <c r="H7" s="251"/>
    </row>
    <row r="8" spans="1:8" ht="11.5" x14ac:dyDescent="0.25">
      <c r="A8" s="126" t="s">
        <v>15</v>
      </c>
      <c r="B8" s="127"/>
      <c r="C8" s="128"/>
      <c r="D8" s="128"/>
      <c r="E8" s="129"/>
      <c r="F8" s="127"/>
      <c r="G8" s="129"/>
      <c r="H8" s="130"/>
    </row>
    <row r="9" spans="1:8" ht="11.5" x14ac:dyDescent="0.25">
      <c r="A9" s="131" t="s">
        <v>16</v>
      </c>
      <c r="B9" s="132"/>
      <c r="C9" s="121"/>
      <c r="D9" s="121"/>
      <c r="E9" s="133"/>
      <c r="F9" s="121"/>
      <c r="G9" s="134"/>
      <c r="H9" s="132"/>
    </row>
    <row r="10" spans="1:8" ht="11.5" x14ac:dyDescent="0.25">
      <c r="A10" s="135">
        <v>1</v>
      </c>
      <c r="B10" s="132" t="s">
        <v>17</v>
      </c>
      <c r="C10" s="121"/>
      <c r="D10" s="121"/>
      <c r="E10" s="134"/>
      <c r="F10" s="132"/>
      <c r="G10" s="134"/>
      <c r="H10" s="132"/>
    </row>
    <row r="11" spans="1:8" ht="11.5" x14ac:dyDescent="0.25">
      <c r="A11" s="136"/>
      <c r="B11" s="132"/>
      <c r="C11" s="121"/>
      <c r="D11" s="121"/>
      <c r="E11" s="134"/>
      <c r="F11" s="132"/>
      <c r="G11" s="134"/>
      <c r="H11" s="132"/>
    </row>
    <row r="12" spans="1:8" ht="11.5" x14ac:dyDescent="0.25">
      <c r="A12" s="135">
        <v>2</v>
      </c>
      <c r="B12" s="132" t="s">
        <v>18</v>
      </c>
      <c r="C12" s="121"/>
      <c r="D12" s="121"/>
      <c r="E12" s="134"/>
      <c r="F12" s="132"/>
      <c r="G12" s="134"/>
      <c r="H12" s="132"/>
    </row>
    <row r="13" spans="1:8" ht="11.5" x14ac:dyDescent="0.25">
      <c r="A13" s="135" t="s">
        <v>19</v>
      </c>
      <c r="B13" s="132" t="s">
        <v>20</v>
      </c>
      <c r="C13" s="121"/>
      <c r="D13" s="121"/>
      <c r="E13" s="134"/>
      <c r="F13" s="132"/>
      <c r="G13" s="134"/>
      <c r="H13" s="132"/>
    </row>
    <row r="14" spans="1:8" ht="11.5" x14ac:dyDescent="0.25">
      <c r="A14" s="135" t="s">
        <v>21</v>
      </c>
      <c r="B14" s="132" t="s">
        <v>22</v>
      </c>
      <c r="C14" s="121"/>
      <c r="D14" s="121"/>
      <c r="E14" s="134"/>
      <c r="F14" s="132"/>
      <c r="G14" s="134"/>
      <c r="H14" s="132"/>
    </row>
    <row r="15" spans="1:8" ht="11.5" x14ac:dyDescent="0.25">
      <c r="A15" s="135">
        <v>3</v>
      </c>
      <c r="B15" s="132" t="s">
        <v>23</v>
      </c>
      <c r="C15" s="121"/>
      <c r="D15" s="121"/>
      <c r="E15" s="134"/>
      <c r="F15" s="132"/>
      <c r="G15" s="134"/>
      <c r="H15" s="132"/>
    </row>
    <row r="16" spans="1:8" ht="11.5" x14ac:dyDescent="0.25">
      <c r="A16" s="111" t="s">
        <v>24</v>
      </c>
      <c r="B16" s="137" t="s">
        <v>25</v>
      </c>
      <c r="C16" s="121"/>
      <c r="D16" s="121"/>
      <c r="E16" s="134"/>
      <c r="F16" s="132"/>
      <c r="G16" s="134"/>
      <c r="H16" s="132"/>
    </row>
    <row r="17" spans="1:8" ht="11.5" x14ac:dyDescent="0.25">
      <c r="A17" s="136" t="s">
        <v>26</v>
      </c>
      <c r="B17" s="132" t="s">
        <v>27</v>
      </c>
      <c r="C17" s="121"/>
      <c r="D17" s="121"/>
      <c r="E17" s="134"/>
      <c r="F17" s="132"/>
      <c r="G17" s="134"/>
      <c r="H17" s="132"/>
    </row>
    <row r="18" spans="1:8" ht="11.5" x14ac:dyDescent="0.25">
      <c r="A18" s="136" t="s">
        <v>28</v>
      </c>
      <c r="B18" s="132" t="s">
        <v>29</v>
      </c>
      <c r="C18" s="121"/>
      <c r="D18" s="121"/>
      <c r="E18" s="134"/>
      <c r="F18" s="132"/>
      <c r="G18" s="134"/>
      <c r="H18" s="132"/>
    </row>
    <row r="19" spans="1:8" ht="23" x14ac:dyDescent="0.25">
      <c r="A19" s="135">
        <v>4</v>
      </c>
      <c r="B19" s="138" t="s">
        <v>30</v>
      </c>
      <c r="C19" s="121"/>
      <c r="D19" s="121"/>
      <c r="E19" s="134"/>
      <c r="F19" s="132"/>
      <c r="G19" s="134"/>
      <c r="H19" s="132"/>
    </row>
    <row r="20" spans="1:8" ht="11.5" x14ac:dyDescent="0.25">
      <c r="A20" s="136"/>
      <c r="B20" s="132"/>
      <c r="C20" s="121"/>
      <c r="D20" s="121"/>
      <c r="E20" s="134"/>
      <c r="F20" s="132"/>
      <c r="G20" s="134"/>
      <c r="H20" s="132"/>
    </row>
    <row r="21" spans="1:8" ht="11.5" x14ac:dyDescent="0.25">
      <c r="A21" s="135">
        <v>5</v>
      </c>
      <c r="B21" s="132" t="s">
        <v>31</v>
      </c>
      <c r="C21" s="121"/>
      <c r="D21" s="121"/>
      <c r="E21" s="134"/>
      <c r="F21" s="132"/>
      <c r="G21" s="134"/>
      <c r="H21" s="132"/>
    </row>
    <row r="22" spans="1:8" ht="11.5" x14ac:dyDescent="0.25">
      <c r="A22" s="136"/>
      <c r="B22" s="132"/>
      <c r="C22" s="121"/>
      <c r="D22" s="121"/>
      <c r="E22" s="134"/>
      <c r="F22" s="132"/>
      <c r="G22" s="134"/>
      <c r="H22" s="132"/>
    </row>
    <row r="23" spans="1:8" ht="11.5" x14ac:dyDescent="0.25">
      <c r="A23" s="135">
        <v>6</v>
      </c>
      <c r="B23" s="132" t="s">
        <v>32</v>
      </c>
      <c r="C23" s="121"/>
      <c r="D23" s="121"/>
      <c r="E23" s="134"/>
      <c r="F23" s="132"/>
      <c r="G23" s="134"/>
      <c r="H23" s="132"/>
    </row>
    <row r="24" spans="1:8" ht="11.5" x14ac:dyDescent="0.25">
      <c r="A24" s="136"/>
      <c r="B24" s="132"/>
      <c r="C24" s="121"/>
      <c r="D24" s="121"/>
      <c r="E24" s="134"/>
      <c r="F24" s="132"/>
      <c r="G24" s="134"/>
      <c r="H24" s="132"/>
    </row>
    <row r="25" spans="1:8" ht="11.5" x14ac:dyDescent="0.25">
      <c r="A25" s="135">
        <v>7</v>
      </c>
      <c r="B25" s="132" t="s">
        <v>33</v>
      </c>
      <c r="C25" s="121"/>
      <c r="D25" s="121"/>
      <c r="E25" s="134"/>
      <c r="F25" s="132"/>
      <c r="G25" s="134"/>
      <c r="H25" s="132"/>
    </row>
    <row r="26" spans="1:8" ht="11.5" x14ac:dyDescent="0.25">
      <c r="A26" s="136"/>
      <c r="B26" s="132"/>
      <c r="C26" s="121"/>
      <c r="D26" s="121"/>
      <c r="E26" s="134"/>
      <c r="F26" s="132"/>
      <c r="G26" s="134"/>
      <c r="H26" s="132"/>
    </row>
    <row r="27" spans="1:8" ht="11.5" x14ac:dyDescent="0.25">
      <c r="A27" s="135">
        <v>8</v>
      </c>
      <c r="B27" s="132" t="s">
        <v>34</v>
      </c>
      <c r="C27" s="121"/>
      <c r="D27" s="121"/>
      <c r="E27" s="134"/>
      <c r="F27" s="132"/>
      <c r="G27" s="134"/>
      <c r="H27" s="132"/>
    </row>
    <row r="28" spans="1:8" ht="11.5" x14ac:dyDescent="0.25">
      <c r="A28" s="135"/>
      <c r="B28" s="132"/>
      <c r="C28" s="121"/>
      <c r="D28" s="121"/>
      <c r="E28" s="134"/>
      <c r="F28" s="132"/>
      <c r="G28" s="134"/>
      <c r="H28" s="132"/>
    </row>
    <row r="29" spans="1:8" ht="11.5" x14ac:dyDescent="0.25">
      <c r="A29" s="132"/>
      <c r="B29" s="132" t="s">
        <v>35</v>
      </c>
      <c r="C29" s="121"/>
      <c r="D29" s="121"/>
      <c r="E29" s="134"/>
      <c r="F29" s="132"/>
      <c r="G29" s="139"/>
      <c r="H29" s="132"/>
    </row>
    <row r="30" spans="1:8" ht="11.5" x14ac:dyDescent="0.25">
      <c r="A30" s="131" t="s">
        <v>36</v>
      </c>
      <c r="B30" s="132"/>
      <c r="C30" s="121"/>
      <c r="D30" s="121"/>
      <c r="E30" s="134"/>
      <c r="F30" s="132"/>
      <c r="G30" s="134"/>
      <c r="H30" s="132"/>
    </row>
    <row r="31" spans="1:8" ht="11.5" x14ac:dyDescent="0.25">
      <c r="A31" s="132"/>
      <c r="B31" s="132"/>
      <c r="C31" s="121"/>
      <c r="D31" s="121"/>
      <c r="E31" s="134"/>
      <c r="F31" s="132"/>
      <c r="G31" s="134"/>
      <c r="H31" s="132"/>
    </row>
    <row r="32" spans="1:8" ht="11.5" x14ac:dyDescent="0.25">
      <c r="A32" s="140">
        <v>1</v>
      </c>
      <c r="B32" s="131" t="s">
        <v>17</v>
      </c>
      <c r="C32" s="121"/>
      <c r="D32" s="121"/>
      <c r="E32" s="134"/>
      <c r="F32" s="132"/>
      <c r="G32" s="134"/>
      <c r="H32" s="132"/>
    </row>
    <row r="33" spans="1:8" ht="26.25" customHeight="1" x14ac:dyDescent="0.25">
      <c r="A33" s="135">
        <v>1.1000000000000001</v>
      </c>
      <c r="B33" s="141" t="s">
        <v>579</v>
      </c>
      <c r="C33" s="121" t="s">
        <v>38</v>
      </c>
      <c r="D33" s="121">
        <v>1</v>
      </c>
      <c r="E33" s="134"/>
      <c r="F33" s="132"/>
      <c r="G33" s="134"/>
      <c r="H33" s="132"/>
    </row>
    <row r="34" spans="1:8" ht="56.25" customHeight="1" x14ac:dyDescent="0.25">
      <c r="A34" s="135">
        <v>1.2</v>
      </c>
      <c r="B34" s="141" t="s">
        <v>580</v>
      </c>
      <c r="C34" s="142" t="s">
        <v>40</v>
      </c>
      <c r="D34" s="142">
        <f>8.84+9.65+1.46+1.28+2.07+2.57+0.05+0.58</f>
        <v>26.500000000000004</v>
      </c>
      <c r="E34" s="134"/>
      <c r="F34" s="132"/>
      <c r="G34" s="134"/>
      <c r="H34" s="132"/>
    </row>
    <row r="35" spans="1:8" ht="26.25" customHeight="1" x14ac:dyDescent="0.25">
      <c r="A35" s="135">
        <v>1.3</v>
      </c>
      <c r="B35" s="141" t="s">
        <v>41</v>
      </c>
      <c r="C35" s="121" t="s">
        <v>40</v>
      </c>
      <c r="D35" s="121">
        <f>4.5+2</f>
        <v>6.5</v>
      </c>
      <c r="E35" s="134"/>
      <c r="F35" s="132"/>
      <c r="G35" s="134"/>
      <c r="H35" s="132"/>
    </row>
    <row r="36" spans="1:8" ht="23" x14ac:dyDescent="0.25">
      <c r="A36" s="135">
        <v>1.4</v>
      </c>
      <c r="B36" s="141" t="s">
        <v>605</v>
      </c>
      <c r="C36" s="121" t="s">
        <v>40</v>
      </c>
      <c r="D36" s="121">
        <v>6.5</v>
      </c>
      <c r="E36" s="134"/>
      <c r="F36" s="132"/>
      <c r="G36" s="134"/>
      <c r="H36" s="132"/>
    </row>
    <row r="37" spans="1:8" ht="11.5" x14ac:dyDescent="0.25">
      <c r="A37" s="135">
        <v>1.5</v>
      </c>
      <c r="B37" s="132" t="s">
        <v>43</v>
      </c>
      <c r="C37" s="121" t="s">
        <v>38</v>
      </c>
      <c r="D37" s="121">
        <v>1</v>
      </c>
      <c r="E37" s="134"/>
      <c r="F37" s="132"/>
      <c r="G37" s="134"/>
      <c r="H37" s="132"/>
    </row>
    <row r="38" spans="1:8" ht="11.5" x14ac:dyDescent="0.25">
      <c r="A38" s="135">
        <v>1.6</v>
      </c>
      <c r="B38" s="132" t="s">
        <v>44</v>
      </c>
      <c r="C38" s="121" t="s">
        <v>38</v>
      </c>
      <c r="D38" s="121">
        <v>1</v>
      </c>
      <c r="E38" s="134"/>
      <c r="F38" s="132"/>
      <c r="G38" s="134"/>
      <c r="H38" s="132"/>
    </row>
    <row r="39" spans="1:8" ht="11.5" x14ac:dyDescent="0.25">
      <c r="A39" s="135">
        <v>1.7</v>
      </c>
      <c r="B39" s="132" t="s">
        <v>45</v>
      </c>
      <c r="C39" s="121" t="s">
        <v>38</v>
      </c>
      <c r="D39" s="121">
        <v>1</v>
      </c>
      <c r="E39" s="134"/>
      <c r="F39" s="132"/>
      <c r="G39" s="134"/>
      <c r="H39" s="132"/>
    </row>
    <row r="40" spans="1:8" ht="11.5" x14ac:dyDescent="0.25">
      <c r="A40" s="131" t="s">
        <v>46</v>
      </c>
      <c r="B40" s="132"/>
      <c r="C40" s="121"/>
      <c r="D40" s="121"/>
      <c r="E40" s="134"/>
      <c r="F40" s="132"/>
      <c r="G40" s="134"/>
      <c r="H40" s="132"/>
    </row>
    <row r="41" spans="1:8" ht="11.5" x14ac:dyDescent="0.25">
      <c r="A41" s="140" t="s">
        <v>19</v>
      </c>
      <c r="B41" s="131" t="s">
        <v>47</v>
      </c>
      <c r="C41" s="121"/>
      <c r="D41" s="121"/>
      <c r="E41" s="134"/>
      <c r="F41" s="132"/>
      <c r="G41" s="134"/>
      <c r="H41" s="132"/>
    </row>
    <row r="42" spans="1:8" ht="11.5" x14ac:dyDescent="0.25">
      <c r="A42" s="140">
        <v>2.1</v>
      </c>
      <c r="B42" s="131" t="s">
        <v>48</v>
      </c>
      <c r="C42" s="121"/>
      <c r="D42" s="121"/>
      <c r="E42" s="134"/>
      <c r="F42" s="132"/>
      <c r="G42" s="134"/>
      <c r="H42" s="132"/>
    </row>
    <row r="43" spans="1:8" ht="11.5" x14ac:dyDescent="0.25">
      <c r="A43" s="143" t="s">
        <v>49</v>
      </c>
      <c r="B43" s="132" t="s">
        <v>50</v>
      </c>
      <c r="C43" s="121" t="s">
        <v>51</v>
      </c>
      <c r="D43" s="121">
        <f>'Schedule 1'!D43</f>
        <v>1</v>
      </c>
      <c r="E43" s="134"/>
      <c r="F43" s="132"/>
      <c r="G43" s="134"/>
      <c r="H43" s="132"/>
    </row>
    <row r="44" spans="1:8" ht="11.5" x14ac:dyDescent="0.25">
      <c r="A44" s="143" t="s">
        <v>52</v>
      </c>
      <c r="B44" s="132" t="s">
        <v>53</v>
      </c>
      <c r="C44" s="121" t="s">
        <v>51</v>
      </c>
      <c r="D44" s="121">
        <f>'Schedule 1'!D44</f>
        <v>1</v>
      </c>
      <c r="E44" s="134"/>
      <c r="F44" s="132"/>
      <c r="G44" s="134"/>
      <c r="H44" s="132"/>
    </row>
    <row r="45" spans="1:8" ht="11.5" x14ac:dyDescent="0.25">
      <c r="A45" s="143" t="s">
        <v>54</v>
      </c>
      <c r="B45" s="132" t="s">
        <v>55</v>
      </c>
      <c r="C45" s="121" t="s">
        <v>51</v>
      </c>
      <c r="D45" s="121">
        <f>'Schedule 1'!D45</f>
        <v>2</v>
      </c>
      <c r="E45" s="134"/>
      <c r="F45" s="132"/>
      <c r="G45" s="134"/>
      <c r="H45" s="132"/>
    </row>
    <row r="46" spans="1:8" ht="11.5" x14ac:dyDescent="0.25">
      <c r="A46" s="143" t="s">
        <v>56</v>
      </c>
      <c r="B46" s="132" t="s">
        <v>57</v>
      </c>
      <c r="C46" s="121" t="s">
        <v>51</v>
      </c>
      <c r="D46" s="121">
        <f>'Schedule 1'!D46</f>
        <v>1</v>
      </c>
      <c r="E46" s="134"/>
      <c r="F46" s="132"/>
      <c r="G46" s="134"/>
      <c r="H46" s="132"/>
    </row>
    <row r="47" spans="1:8" ht="11.5" x14ac:dyDescent="0.25">
      <c r="A47" s="143" t="s">
        <v>58</v>
      </c>
      <c r="B47" s="132" t="s">
        <v>59</v>
      </c>
      <c r="C47" s="121" t="s">
        <v>51</v>
      </c>
      <c r="D47" s="121">
        <f>'Schedule 1'!D47</f>
        <v>1</v>
      </c>
      <c r="E47" s="134"/>
      <c r="F47" s="132"/>
      <c r="G47" s="134"/>
      <c r="H47" s="132"/>
    </row>
    <row r="48" spans="1:8" ht="11.5" x14ac:dyDescent="0.25">
      <c r="A48" s="143" t="s">
        <v>60</v>
      </c>
      <c r="B48" s="132" t="s">
        <v>61</v>
      </c>
      <c r="C48" s="121" t="s">
        <v>51</v>
      </c>
      <c r="D48" s="121">
        <f>'Schedule 1'!D48</f>
        <v>1</v>
      </c>
      <c r="E48" s="134"/>
      <c r="F48" s="132"/>
      <c r="G48" s="134"/>
      <c r="H48" s="132"/>
    </row>
    <row r="49" spans="1:8" ht="11.5" x14ac:dyDescent="0.25">
      <c r="A49" s="143"/>
      <c r="B49" s="132" t="s">
        <v>62</v>
      </c>
      <c r="C49" s="121"/>
      <c r="D49" s="121">
        <f>SUM(D43:D48)</f>
        <v>7</v>
      </c>
      <c r="E49" s="134"/>
      <c r="F49" s="132"/>
      <c r="G49" s="134"/>
      <c r="H49" s="132"/>
    </row>
    <row r="50" spans="1:8" s="144" customFormat="1" ht="11.5" x14ac:dyDescent="0.25">
      <c r="A50" s="140">
        <v>2.2000000000000002</v>
      </c>
      <c r="B50" s="131" t="s">
        <v>63</v>
      </c>
      <c r="C50" s="120"/>
      <c r="D50" s="120"/>
      <c r="E50" s="139"/>
      <c r="F50" s="131"/>
      <c r="G50" s="139"/>
      <c r="H50" s="131"/>
    </row>
    <row r="51" spans="1:8" ht="11.5" x14ac:dyDescent="0.25">
      <c r="A51" s="143" t="s">
        <v>64</v>
      </c>
      <c r="B51" s="132" t="s">
        <v>50</v>
      </c>
      <c r="C51" s="121" t="s">
        <v>51</v>
      </c>
      <c r="D51" s="121">
        <f>'Schedule 1'!D51</f>
        <v>1</v>
      </c>
      <c r="E51" s="134"/>
      <c r="F51" s="132"/>
      <c r="G51" s="134"/>
      <c r="H51" s="132"/>
    </row>
    <row r="52" spans="1:8" ht="11.5" x14ac:dyDescent="0.25">
      <c r="A52" s="143" t="s">
        <v>65</v>
      </c>
      <c r="B52" s="132" t="s">
        <v>53</v>
      </c>
      <c r="C52" s="121" t="s">
        <v>51</v>
      </c>
      <c r="D52" s="121">
        <f>'Schedule 1'!D52</f>
        <v>1</v>
      </c>
      <c r="E52" s="134"/>
      <c r="F52" s="132"/>
      <c r="G52" s="134"/>
      <c r="H52" s="132"/>
    </row>
    <row r="53" spans="1:8" ht="11.5" x14ac:dyDescent="0.25">
      <c r="A53" s="143" t="s">
        <v>66</v>
      </c>
      <c r="B53" s="132" t="s">
        <v>55</v>
      </c>
      <c r="C53" s="121" t="s">
        <v>51</v>
      </c>
      <c r="D53" s="121">
        <f>'Schedule 1'!D53</f>
        <v>1</v>
      </c>
      <c r="E53" s="134"/>
      <c r="F53" s="132"/>
      <c r="G53" s="134"/>
      <c r="H53" s="132"/>
    </row>
    <row r="54" spans="1:8" ht="11.5" x14ac:dyDescent="0.25">
      <c r="A54" s="143" t="s">
        <v>67</v>
      </c>
      <c r="B54" s="132" t="s">
        <v>57</v>
      </c>
      <c r="C54" s="121" t="s">
        <v>51</v>
      </c>
      <c r="D54" s="121">
        <f>'Schedule 1'!D54</f>
        <v>1</v>
      </c>
      <c r="E54" s="134"/>
      <c r="F54" s="132"/>
      <c r="G54" s="134"/>
      <c r="H54" s="132"/>
    </row>
    <row r="55" spans="1:8" ht="11.5" x14ac:dyDescent="0.25">
      <c r="A55" s="143" t="s">
        <v>68</v>
      </c>
      <c r="B55" s="132" t="s">
        <v>59</v>
      </c>
      <c r="C55" s="121" t="s">
        <v>51</v>
      </c>
      <c r="D55" s="121">
        <f>'Schedule 1'!D55</f>
        <v>1</v>
      </c>
      <c r="E55" s="134"/>
      <c r="F55" s="132"/>
      <c r="G55" s="134"/>
      <c r="H55" s="132"/>
    </row>
    <row r="56" spans="1:8" ht="11.5" x14ac:dyDescent="0.25">
      <c r="A56" s="143" t="s">
        <v>69</v>
      </c>
      <c r="B56" s="132" t="s">
        <v>61</v>
      </c>
      <c r="C56" s="121" t="s">
        <v>51</v>
      </c>
      <c r="D56" s="121">
        <f>'Schedule 1'!D56</f>
        <v>1</v>
      </c>
      <c r="E56" s="134"/>
      <c r="F56" s="132"/>
      <c r="G56" s="134"/>
      <c r="H56" s="132"/>
    </row>
    <row r="57" spans="1:8" ht="11.5" x14ac:dyDescent="0.25">
      <c r="A57" s="143"/>
      <c r="B57" s="132" t="s">
        <v>62</v>
      </c>
      <c r="C57" s="121"/>
      <c r="D57" s="121">
        <f>SUM(D51:D56)</f>
        <v>6</v>
      </c>
      <c r="E57" s="134"/>
      <c r="F57" s="132"/>
      <c r="G57" s="134"/>
      <c r="H57" s="132"/>
    </row>
    <row r="58" spans="1:8" ht="12" customHeight="1" x14ac:dyDescent="0.25">
      <c r="A58" s="140">
        <v>2.2999999999999998</v>
      </c>
      <c r="B58" s="131" t="s">
        <v>70</v>
      </c>
      <c r="C58" s="121"/>
      <c r="D58" s="121"/>
      <c r="E58" s="134"/>
      <c r="F58" s="132"/>
      <c r="G58" s="134"/>
      <c r="H58" s="132"/>
    </row>
    <row r="59" spans="1:8" ht="12" customHeight="1" x14ac:dyDescent="0.25">
      <c r="A59" s="143" t="s">
        <v>71</v>
      </c>
      <c r="B59" s="132" t="s">
        <v>50</v>
      </c>
      <c r="C59" s="121" t="s">
        <v>51</v>
      </c>
      <c r="D59" s="121">
        <f>'Schedule 1'!D59</f>
        <v>1</v>
      </c>
      <c r="E59" s="134"/>
      <c r="F59" s="132"/>
      <c r="G59" s="134"/>
      <c r="H59" s="132"/>
    </row>
    <row r="60" spans="1:8" ht="12" customHeight="1" x14ac:dyDescent="0.25">
      <c r="A60" s="143" t="s">
        <v>72</v>
      </c>
      <c r="B60" s="132" t="s">
        <v>53</v>
      </c>
      <c r="C60" s="121" t="s">
        <v>51</v>
      </c>
      <c r="D60" s="121">
        <f>'Schedule 1'!D60</f>
        <v>1</v>
      </c>
      <c r="E60" s="134"/>
      <c r="F60" s="132"/>
      <c r="G60" s="134"/>
      <c r="H60" s="132"/>
    </row>
    <row r="61" spans="1:8" ht="12" customHeight="1" x14ac:dyDescent="0.25">
      <c r="A61" s="143" t="s">
        <v>73</v>
      </c>
      <c r="B61" s="132" t="s">
        <v>55</v>
      </c>
      <c r="C61" s="121" t="s">
        <v>51</v>
      </c>
      <c r="D61" s="121">
        <f>'Schedule 1'!D61</f>
        <v>1</v>
      </c>
      <c r="E61" s="134"/>
      <c r="F61" s="132"/>
      <c r="G61" s="134"/>
      <c r="H61" s="132"/>
    </row>
    <row r="62" spans="1:8" ht="11.5" x14ac:dyDescent="0.25">
      <c r="A62" s="143" t="s">
        <v>74</v>
      </c>
      <c r="B62" s="132" t="s">
        <v>57</v>
      </c>
      <c r="C62" s="121" t="s">
        <v>51</v>
      </c>
      <c r="D62" s="121">
        <f>'Schedule 1'!D62</f>
        <v>1</v>
      </c>
      <c r="E62" s="134"/>
      <c r="F62" s="132"/>
      <c r="G62" s="134"/>
      <c r="H62" s="132"/>
    </row>
    <row r="63" spans="1:8" ht="11.5" x14ac:dyDescent="0.25">
      <c r="A63" s="143" t="s">
        <v>75</v>
      </c>
      <c r="B63" s="132" t="s">
        <v>59</v>
      </c>
      <c r="C63" s="121" t="s">
        <v>51</v>
      </c>
      <c r="D63" s="121">
        <f>'Schedule 1'!D63</f>
        <v>1</v>
      </c>
      <c r="E63" s="134"/>
      <c r="F63" s="132"/>
      <c r="G63" s="134"/>
      <c r="H63" s="132"/>
    </row>
    <row r="64" spans="1:8" ht="11.5" x14ac:dyDescent="0.25">
      <c r="A64" s="143" t="s">
        <v>76</v>
      </c>
      <c r="B64" s="132" t="s">
        <v>61</v>
      </c>
      <c r="C64" s="121" t="s">
        <v>51</v>
      </c>
      <c r="D64" s="121">
        <f>'Schedule 1'!D64</f>
        <v>1</v>
      </c>
      <c r="E64" s="134"/>
      <c r="F64" s="132"/>
      <c r="G64" s="134"/>
      <c r="H64" s="132"/>
    </row>
    <row r="65" spans="1:8" ht="11.5" x14ac:dyDescent="0.25">
      <c r="A65" s="143"/>
      <c r="B65" s="132" t="s">
        <v>62</v>
      </c>
      <c r="C65" s="121"/>
      <c r="D65" s="121">
        <f>SUM(D59:D64)</f>
        <v>6</v>
      </c>
      <c r="E65" s="134"/>
      <c r="F65" s="132"/>
      <c r="G65" s="134"/>
      <c r="H65" s="132"/>
    </row>
    <row r="66" spans="1:8" ht="12" customHeight="1" x14ac:dyDescent="0.25">
      <c r="A66" s="104" t="str">
        <f>A1</f>
        <v>400/132kV MAKINDU Transmission lines- LILO</v>
      </c>
      <c r="B66" s="105"/>
      <c r="C66" s="106"/>
      <c r="D66" s="106"/>
      <c r="E66" s="107"/>
      <c r="F66" s="105"/>
      <c r="G66" s="107"/>
      <c r="H66" s="108"/>
    </row>
    <row r="67" spans="1:8" ht="12" customHeight="1" x14ac:dyDescent="0.25">
      <c r="A67" s="110" t="s">
        <v>1</v>
      </c>
      <c r="B67" s="111"/>
      <c r="C67" s="112"/>
      <c r="D67" s="112"/>
      <c r="E67" s="113"/>
      <c r="F67" s="111"/>
      <c r="G67" s="113"/>
      <c r="H67" s="114"/>
    </row>
    <row r="68" spans="1:8" ht="12" customHeight="1" x14ac:dyDescent="0.25">
      <c r="A68" s="110" t="s">
        <v>603</v>
      </c>
      <c r="B68" s="111"/>
      <c r="C68" s="112"/>
      <c r="D68" s="112"/>
      <c r="E68" s="113"/>
      <c r="F68" s="111"/>
      <c r="G68" s="113"/>
      <c r="H68" s="114"/>
    </row>
    <row r="69" spans="1:8" ht="12" customHeight="1" x14ac:dyDescent="0.25">
      <c r="A69" s="115" t="s">
        <v>604</v>
      </c>
      <c r="B69" s="116"/>
      <c r="C69" s="117"/>
      <c r="D69" s="117"/>
      <c r="E69" s="118"/>
      <c r="F69" s="116"/>
      <c r="G69" s="118"/>
      <c r="H69" s="119"/>
    </row>
    <row r="70" spans="1:8" ht="11.5" x14ac:dyDescent="0.25">
      <c r="A70" s="140">
        <v>2.4</v>
      </c>
      <c r="B70" s="131" t="s">
        <v>77</v>
      </c>
      <c r="C70" s="121"/>
      <c r="D70" s="121"/>
      <c r="E70" s="134"/>
      <c r="F70" s="132"/>
      <c r="G70" s="134"/>
      <c r="H70" s="132"/>
    </row>
    <row r="71" spans="1:8" ht="11.5" x14ac:dyDescent="0.25">
      <c r="A71" s="143" t="s">
        <v>78</v>
      </c>
      <c r="B71" s="132" t="s">
        <v>50</v>
      </c>
      <c r="C71" s="121" t="s">
        <v>51</v>
      </c>
      <c r="D71" s="121">
        <f>'Schedule 1'!D71</f>
        <v>1</v>
      </c>
      <c r="E71" s="134"/>
      <c r="F71" s="132"/>
      <c r="G71" s="134"/>
      <c r="H71" s="132"/>
    </row>
    <row r="72" spans="1:8" ht="11.5" x14ac:dyDescent="0.25">
      <c r="A72" s="143" t="s">
        <v>79</v>
      </c>
      <c r="B72" s="132" t="s">
        <v>53</v>
      </c>
      <c r="C72" s="121" t="s">
        <v>51</v>
      </c>
      <c r="D72" s="121">
        <f>'Schedule 1'!D72</f>
        <v>1</v>
      </c>
      <c r="E72" s="134"/>
      <c r="F72" s="132"/>
      <c r="G72" s="134"/>
      <c r="H72" s="132"/>
    </row>
    <row r="73" spans="1:8" ht="11.5" x14ac:dyDescent="0.25">
      <c r="A73" s="143" t="s">
        <v>80</v>
      </c>
      <c r="B73" s="132" t="s">
        <v>55</v>
      </c>
      <c r="C73" s="121" t="s">
        <v>51</v>
      </c>
      <c r="D73" s="121">
        <f>'Schedule 1'!D73</f>
        <v>2</v>
      </c>
      <c r="E73" s="134"/>
      <c r="F73" s="132"/>
      <c r="G73" s="134"/>
      <c r="H73" s="132"/>
    </row>
    <row r="74" spans="1:8" ht="11.5" x14ac:dyDescent="0.25">
      <c r="A74" s="143" t="s">
        <v>81</v>
      </c>
      <c r="B74" s="132" t="s">
        <v>57</v>
      </c>
      <c r="C74" s="121" t="s">
        <v>51</v>
      </c>
      <c r="D74" s="121">
        <f>'Schedule 1'!D74</f>
        <v>1</v>
      </c>
      <c r="E74" s="134"/>
      <c r="F74" s="132"/>
      <c r="G74" s="134"/>
      <c r="H74" s="132"/>
    </row>
    <row r="75" spans="1:8" ht="11.5" x14ac:dyDescent="0.25">
      <c r="A75" s="143" t="s">
        <v>82</v>
      </c>
      <c r="B75" s="132" t="s">
        <v>59</v>
      </c>
      <c r="C75" s="121" t="s">
        <v>51</v>
      </c>
      <c r="D75" s="121">
        <f>'Schedule 1'!D75</f>
        <v>1</v>
      </c>
      <c r="E75" s="134"/>
      <c r="F75" s="132"/>
      <c r="G75" s="134"/>
      <c r="H75" s="132"/>
    </row>
    <row r="76" spans="1:8" ht="11.5" x14ac:dyDescent="0.25">
      <c r="A76" s="143" t="s">
        <v>83</v>
      </c>
      <c r="B76" s="132" t="s">
        <v>61</v>
      </c>
      <c r="C76" s="121" t="s">
        <v>51</v>
      </c>
      <c r="D76" s="121">
        <f>'Schedule 1'!D76</f>
        <v>1</v>
      </c>
      <c r="E76" s="134"/>
      <c r="F76" s="132"/>
      <c r="G76" s="134"/>
      <c r="H76" s="132"/>
    </row>
    <row r="77" spans="1:8" ht="11.5" x14ac:dyDescent="0.25">
      <c r="A77" s="143"/>
      <c r="B77" s="132" t="s">
        <v>62</v>
      </c>
      <c r="C77" s="121"/>
      <c r="D77" s="121">
        <f>SUM(D71:D76)</f>
        <v>7</v>
      </c>
      <c r="E77" s="134"/>
      <c r="F77" s="132"/>
      <c r="G77" s="134"/>
      <c r="H77" s="132"/>
    </row>
    <row r="78" spans="1:8" ht="11.5" x14ac:dyDescent="0.25">
      <c r="A78" s="140">
        <v>2.5</v>
      </c>
      <c r="B78" s="131" t="s">
        <v>84</v>
      </c>
      <c r="C78" s="121"/>
      <c r="D78" s="121"/>
      <c r="E78" s="134"/>
      <c r="F78" s="132"/>
      <c r="G78" s="134"/>
      <c r="H78" s="132"/>
    </row>
    <row r="79" spans="1:8" ht="11.5" x14ac:dyDescent="0.25">
      <c r="A79" s="143" t="s">
        <v>85</v>
      </c>
      <c r="B79" s="132" t="s">
        <v>50</v>
      </c>
      <c r="C79" s="121" t="s">
        <v>51</v>
      </c>
      <c r="D79" s="121">
        <f>'Schedule 1'!D79</f>
        <v>1</v>
      </c>
      <c r="E79" s="134"/>
      <c r="F79" s="132"/>
      <c r="G79" s="134"/>
      <c r="H79" s="132"/>
    </row>
    <row r="80" spans="1:8" ht="11.5" x14ac:dyDescent="0.25">
      <c r="A80" s="143" t="s">
        <v>86</v>
      </c>
      <c r="B80" s="132" t="s">
        <v>53</v>
      </c>
      <c r="C80" s="121" t="s">
        <v>51</v>
      </c>
      <c r="D80" s="121">
        <f>'Schedule 1'!D80</f>
        <v>1</v>
      </c>
      <c r="E80" s="134"/>
      <c r="F80" s="132"/>
      <c r="G80" s="134"/>
      <c r="H80" s="132"/>
    </row>
    <row r="81" spans="1:8" ht="11.5" x14ac:dyDescent="0.25">
      <c r="A81" s="143" t="s">
        <v>87</v>
      </c>
      <c r="B81" s="132" t="s">
        <v>55</v>
      </c>
      <c r="C81" s="121" t="s">
        <v>51</v>
      </c>
      <c r="D81" s="121">
        <f>'Schedule 1'!D81</f>
        <v>2</v>
      </c>
      <c r="E81" s="134"/>
      <c r="F81" s="132"/>
      <c r="G81" s="134"/>
      <c r="H81" s="132"/>
    </row>
    <row r="82" spans="1:8" ht="11.5" x14ac:dyDescent="0.25">
      <c r="A82" s="143" t="s">
        <v>88</v>
      </c>
      <c r="B82" s="132" t="s">
        <v>57</v>
      </c>
      <c r="C82" s="121" t="s">
        <v>51</v>
      </c>
      <c r="D82" s="121">
        <f>'Schedule 1'!D82</f>
        <v>1</v>
      </c>
      <c r="E82" s="134"/>
      <c r="F82" s="132"/>
      <c r="G82" s="134"/>
      <c r="H82" s="132"/>
    </row>
    <row r="83" spans="1:8" ht="11.5" x14ac:dyDescent="0.25">
      <c r="A83" s="143" t="s">
        <v>89</v>
      </c>
      <c r="B83" s="132" t="s">
        <v>59</v>
      </c>
      <c r="C83" s="121" t="s">
        <v>51</v>
      </c>
      <c r="D83" s="121">
        <f>'Schedule 1'!D83</f>
        <v>1</v>
      </c>
      <c r="E83" s="134"/>
      <c r="F83" s="132"/>
      <c r="G83" s="134"/>
      <c r="H83" s="132"/>
    </row>
    <row r="84" spans="1:8" s="145" customFormat="1" ht="11.5" x14ac:dyDescent="0.25">
      <c r="A84" s="143" t="s">
        <v>90</v>
      </c>
      <c r="B84" s="132" t="s">
        <v>61</v>
      </c>
      <c r="C84" s="121" t="s">
        <v>51</v>
      </c>
      <c r="D84" s="121">
        <f>'Schedule 1'!D84</f>
        <v>1</v>
      </c>
      <c r="E84" s="134"/>
      <c r="F84" s="132"/>
      <c r="G84" s="134"/>
      <c r="H84" s="132"/>
    </row>
    <row r="85" spans="1:8" s="144" customFormat="1" ht="11.5" x14ac:dyDescent="0.25">
      <c r="A85" s="143"/>
      <c r="B85" s="132" t="s">
        <v>62</v>
      </c>
      <c r="C85" s="121"/>
      <c r="D85" s="121">
        <f>SUM(D79:D84)</f>
        <v>7</v>
      </c>
      <c r="E85" s="134"/>
      <c r="F85" s="132"/>
      <c r="G85" s="134"/>
      <c r="H85" s="132"/>
    </row>
    <row r="86" spans="1:8" ht="11.5" x14ac:dyDescent="0.25">
      <c r="A86" s="140">
        <v>2.6</v>
      </c>
      <c r="B86" s="131" t="s">
        <v>91</v>
      </c>
      <c r="C86" s="121"/>
      <c r="D86" s="121"/>
      <c r="E86" s="134"/>
      <c r="F86" s="134"/>
      <c r="G86" s="134"/>
      <c r="H86" s="134"/>
    </row>
    <row r="87" spans="1:8" ht="11.5" x14ac:dyDescent="0.25">
      <c r="A87" s="143" t="s">
        <v>92</v>
      </c>
      <c r="B87" s="132" t="s">
        <v>50</v>
      </c>
      <c r="C87" s="121" t="s">
        <v>51</v>
      </c>
      <c r="D87" s="121">
        <f>'Schedule 1'!D87</f>
        <v>1</v>
      </c>
      <c r="E87" s="134"/>
      <c r="F87" s="134"/>
      <c r="G87" s="134"/>
      <c r="H87" s="134"/>
    </row>
    <row r="88" spans="1:8" ht="13" customHeight="1" x14ac:dyDescent="0.25">
      <c r="A88" s="143" t="s">
        <v>93</v>
      </c>
      <c r="B88" s="132" t="s">
        <v>53</v>
      </c>
      <c r="C88" s="121" t="s">
        <v>51</v>
      </c>
      <c r="D88" s="121">
        <f>'Schedule 1'!D88</f>
        <v>1</v>
      </c>
      <c r="E88" s="134"/>
      <c r="F88" s="134"/>
      <c r="G88" s="134"/>
      <c r="H88" s="134"/>
    </row>
    <row r="89" spans="1:8" ht="11.5" x14ac:dyDescent="0.25">
      <c r="A89" s="143" t="s">
        <v>94</v>
      </c>
      <c r="B89" s="132" t="s">
        <v>55</v>
      </c>
      <c r="C89" s="121" t="s">
        <v>51</v>
      </c>
      <c r="D89" s="121">
        <f>'Schedule 1'!D89</f>
        <v>1</v>
      </c>
      <c r="E89" s="134"/>
      <c r="F89" s="134"/>
      <c r="G89" s="134"/>
      <c r="H89" s="134"/>
    </row>
    <row r="90" spans="1:8" ht="14.25" customHeight="1" x14ac:dyDescent="0.25">
      <c r="A90" s="143" t="s">
        <v>95</v>
      </c>
      <c r="B90" s="132" t="s">
        <v>57</v>
      </c>
      <c r="C90" s="121" t="s">
        <v>51</v>
      </c>
      <c r="D90" s="121">
        <f>'Schedule 1'!D90</f>
        <v>1</v>
      </c>
      <c r="E90" s="134"/>
      <c r="F90" s="134"/>
      <c r="G90" s="134"/>
      <c r="H90" s="134"/>
    </row>
    <row r="91" spans="1:8" ht="13.5" customHeight="1" x14ac:dyDescent="0.25">
      <c r="A91" s="143" t="s">
        <v>96</v>
      </c>
      <c r="B91" s="132" t="s">
        <v>59</v>
      </c>
      <c r="C91" s="121" t="s">
        <v>51</v>
      </c>
      <c r="D91" s="121">
        <f>'Schedule 1'!D91</f>
        <v>1</v>
      </c>
      <c r="E91" s="134"/>
      <c r="F91" s="134"/>
      <c r="G91" s="134"/>
      <c r="H91" s="134"/>
    </row>
    <row r="92" spans="1:8" ht="15" customHeight="1" x14ac:dyDescent="0.25">
      <c r="A92" s="143" t="s">
        <v>97</v>
      </c>
      <c r="B92" s="132" t="s">
        <v>61</v>
      </c>
      <c r="C92" s="121" t="s">
        <v>51</v>
      </c>
      <c r="D92" s="121">
        <f>'Schedule 1'!D92</f>
        <v>1</v>
      </c>
      <c r="E92" s="134"/>
      <c r="F92" s="134"/>
      <c r="G92" s="134"/>
      <c r="H92" s="134"/>
    </row>
    <row r="93" spans="1:8" ht="11.5" x14ac:dyDescent="0.25">
      <c r="A93" s="143"/>
      <c r="B93" s="132" t="s">
        <v>62</v>
      </c>
      <c r="C93" s="121"/>
      <c r="D93" s="121">
        <f>SUM(D87:D92)</f>
        <v>6</v>
      </c>
      <c r="E93" s="134"/>
      <c r="F93" s="134"/>
      <c r="G93" s="134"/>
      <c r="H93" s="134"/>
    </row>
    <row r="94" spans="1:8" ht="16.75" customHeight="1" x14ac:dyDescent="0.25">
      <c r="A94" s="257" t="s">
        <v>98</v>
      </c>
      <c r="B94" s="258"/>
      <c r="C94" s="121"/>
      <c r="D94" s="120">
        <f>D93+D85+D77+D65+D57+D49</f>
        <v>39</v>
      </c>
      <c r="E94" s="134"/>
      <c r="F94" s="132"/>
      <c r="G94" s="134"/>
      <c r="H94" s="132"/>
    </row>
    <row r="95" spans="1:8" ht="11.5" x14ac:dyDescent="0.25">
      <c r="A95" s="140" t="s">
        <v>21</v>
      </c>
      <c r="B95" s="131" t="s">
        <v>99</v>
      </c>
      <c r="C95" s="121"/>
      <c r="D95" s="121"/>
      <c r="E95" s="134"/>
      <c r="F95" s="132"/>
      <c r="G95" s="134"/>
      <c r="H95" s="132"/>
    </row>
    <row r="96" spans="1:8" ht="11.5" x14ac:dyDescent="0.25">
      <c r="A96" s="140">
        <v>2.7</v>
      </c>
      <c r="B96" s="131" t="s">
        <v>100</v>
      </c>
      <c r="C96" s="121"/>
      <c r="D96" s="121"/>
      <c r="E96" s="134"/>
      <c r="F96" s="132"/>
      <c r="G96" s="134"/>
      <c r="H96" s="132"/>
    </row>
    <row r="97" spans="1:11" ht="11.5" x14ac:dyDescent="0.25">
      <c r="A97" s="143" t="s">
        <v>101</v>
      </c>
      <c r="B97" s="132" t="s">
        <v>50</v>
      </c>
      <c r="C97" s="121" t="s">
        <v>51</v>
      </c>
      <c r="D97" s="121">
        <f>'Schedule 1'!D97</f>
        <v>1</v>
      </c>
      <c r="E97" s="134"/>
      <c r="F97" s="132"/>
      <c r="G97" s="134"/>
      <c r="H97" s="132"/>
    </row>
    <row r="98" spans="1:11" ht="11.5" x14ac:dyDescent="0.25">
      <c r="A98" s="143" t="s">
        <v>102</v>
      </c>
      <c r="B98" s="132" t="s">
        <v>53</v>
      </c>
      <c r="C98" s="121" t="s">
        <v>51</v>
      </c>
      <c r="D98" s="121">
        <f>'Schedule 1'!D98</f>
        <v>1</v>
      </c>
      <c r="E98" s="134"/>
      <c r="F98" s="132"/>
      <c r="G98" s="134"/>
      <c r="H98" s="132"/>
    </row>
    <row r="99" spans="1:11" s="144" customFormat="1" ht="11.5" x14ac:dyDescent="0.25">
      <c r="A99" s="143" t="s">
        <v>103</v>
      </c>
      <c r="B99" s="132" t="s">
        <v>55</v>
      </c>
      <c r="C99" s="121" t="s">
        <v>51</v>
      </c>
      <c r="D99" s="121">
        <f>'Schedule 1'!D99</f>
        <v>3</v>
      </c>
      <c r="E99" s="134"/>
      <c r="F99" s="132"/>
      <c r="G99" s="134"/>
      <c r="H99" s="132"/>
      <c r="K99" s="109"/>
    </row>
    <row r="100" spans="1:11" ht="11.5" x14ac:dyDescent="0.25">
      <c r="A100" s="143" t="s">
        <v>104</v>
      </c>
      <c r="B100" s="132" t="s">
        <v>57</v>
      </c>
      <c r="C100" s="121" t="s">
        <v>51</v>
      </c>
      <c r="D100" s="121">
        <f>'Schedule 1'!D100</f>
        <v>1</v>
      </c>
      <c r="E100" s="134"/>
      <c r="F100" s="132"/>
      <c r="G100" s="134"/>
      <c r="H100" s="132"/>
    </row>
    <row r="101" spans="1:11" ht="11.5" x14ac:dyDescent="0.25">
      <c r="A101" s="143" t="s">
        <v>105</v>
      </c>
      <c r="B101" s="132" t="s">
        <v>59</v>
      </c>
      <c r="C101" s="121" t="s">
        <v>51</v>
      </c>
      <c r="D101" s="121">
        <f>'Schedule 1'!D101</f>
        <v>1</v>
      </c>
      <c r="E101" s="134"/>
      <c r="F101" s="132"/>
      <c r="G101" s="134"/>
      <c r="H101" s="132"/>
    </row>
    <row r="102" spans="1:11" ht="11.5" x14ac:dyDescent="0.25">
      <c r="A102" s="143" t="s">
        <v>106</v>
      </c>
      <c r="B102" s="132" t="s">
        <v>61</v>
      </c>
      <c r="C102" s="121" t="s">
        <v>51</v>
      </c>
      <c r="D102" s="121">
        <f>'Schedule 1'!D102</f>
        <v>1</v>
      </c>
      <c r="E102" s="134"/>
      <c r="F102" s="132"/>
      <c r="G102" s="134"/>
      <c r="H102" s="132"/>
    </row>
    <row r="103" spans="1:11" ht="11.5" x14ac:dyDescent="0.25">
      <c r="A103" s="143"/>
      <c r="B103" s="132" t="s">
        <v>62</v>
      </c>
      <c r="C103" s="121"/>
      <c r="D103" s="121">
        <f>SUM(D97:D102)</f>
        <v>8</v>
      </c>
      <c r="E103" s="134"/>
      <c r="F103" s="132"/>
      <c r="G103" s="134"/>
      <c r="H103" s="132"/>
    </row>
    <row r="104" spans="1:11" ht="11.5" x14ac:dyDescent="0.25">
      <c r="A104" s="140">
        <v>2.8</v>
      </c>
      <c r="B104" s="131" t="s">
        <v>107</v>
      </c>
      <c r="C104" s="120"/>
      <c r="D104" s="120"/>
      <c r="E104" s="139"/>
      <c r="F104" s="131"/>
      <c r="G104" s="139"/>
      <c r="H104" s="131"/>
    </row>
    <row r="105" spans="1:11" ht="15.75" customHeight="1" x14ac:dyDescent="0.25">
      <c r="A105" s="143" t="s">
        <v>108</v>
      </c>
      <c r="B105" s="132" t="s">
        <v>50</v>
      </c>
      <c r="C105" s="121" t="s">
        <v>51</v>
      </c>
      <c r="D105" s="121">
        <f>'Schedule 1'!D105</f>
        <v>1</v>
      </c>
      <c r="E105" s="134"/>
      <c r="F105" s="132"/>
      <c r="G105" s="134"/>
      <c r="H105" s="132"/>
    </row>
    <row r="106" spans="1:11" ht="11.5" x14ac:dyDescent="0.25">
      <c r="A106" s="143" t="s">
        <v>109</v>
      </c>
      <c r="B106" s="132" t="s">
        <v>53</v>
      </c>
      <c r="C106" s="121" t="s">
        <v>51</v>
      </c>
      <c r="D106" s="121">
        <f>'Schedule 1'!D106</f>
        <v>1</v>
      </c>
      <c r="E106" s="134"/>
      <c r="F106" s="132"/>
      <c r="G106" s="134"/>
      <c r="H106" s="132"/>
    </row>
    <row r="107" spans="1:11" ht="11.5" x14ac:dyDescent="0.25">
      <c r="A107" s="143" t="s">
        <v>110</v>
      </c>
      <c r="B107" s="132" t="s">
        <v>55</v>
      </c>
      <c r="C107" s="121" t="s">
        <v>51</v>
      </c>
      <c r="D107" s="121">
        <f>'Schedule 1'!D107</f>
        <v>1</v>
      </c>
      <c r="E107" s="134"/>
      <c r="F107" s="132"/>
      <c r="G107" s="134"/>
      <c r="H107" s="132"/>
    </row>
    <row r="108" spans="1:11" ht="11.5" x14ac:dyDescent="0.25">
      <c r="A108" s="143" t="s">
        <v>111</v>
      </c>
      <c r="B108" s="132" t="s">
        <v>57</v>
      </c>
      <c r="C108" s="121" t="s">
        <v>51</v>
      </c>
      <c r="D108" s="121">
        <f>'Schedule 1'!D108</f>
        <v>1</v>
      </c>
      <c r="E108" s="134"/>
      <c r="F108" s="132"/>
      <c r="G108" s="134"/>
      <c r="H108" s="132"/>
    </row>
    <row r="109" spans="1:11" ht="11.5" x14ac:dyDescent="0.25">
      <c r="A109" s="143" t="s">
        <v>112</v>
      </c>
      <c r="B109" s="132" t="s">
        <v>59</v>
      </c>
      <c r="C109" s="121" t="s">
        <v>51</v>
      </c>
      <c r="D109" s="121">
        <f>'Schedule 1'!D109</f>
        <v>1</v>
      </c>
      <c r="E109" s="134"/>
      <c r="F109" s="132"/>
      <c r="G109" s="134"/>
      <c r="H109" s="132"/>
    </row>
    <row r="110" spans="1:11" ht="11.5" x14ac:dyDescent="0.25">
      <c r="A110" s="143" t="s">
        <v>113</v>
      </c>
      <c r="B110" s="132" t="s">
        <v>61</v>
      </c>
      <c r="C110" s="121" t="s">
        <v>51</v>
      </c>
      <c r="D110" s="121">
        <f>'Schedule 1'!D110</f>
        <v>1</v>
      </c>
      <c r="E110" s="134"/>
      <c r="F110" s="132"/>
      <c r="G110" s="134"/>
      <c r="H110" s="132"/>
    </row>
    <row r="111" spans="1:11" ht="11.5" x14ac:dyDescent="0.25">
      <c r="A111" s="143"/>
      <c r="B111" s="132" t="s">
        <v>62</v>
      </c>
      <c r="C111" s="121"/>
      <c r="D111" s="121">
        <f>SUM(D105:D110)</f>
        <v>6</v>
      </c>
      <c r="E111" s="134"/>
      <c r="F111" s="132"/>
      <c r="G111" s="134"/>
      <c r="H111" s="132"/>
    </row>
    <row r="112" spans="1:11" s="144" customFormat="1" ht="11.5" x14ac:dyDescent="0.25">
      <c r="A112" s="140">
        <v>2.9</v>
      </c>
      <c r="B112" s="131" t="s">
        <v>114</v>
      </c>
      <c r="C112" s="121"/>
      <c r="D112" s="121"/>
      <c r="E112" s="134"/>
      <c r="F112" s="132"/>
      <c r="G112" s="134"/>
      <c r="H112" s="132"/>
    </row>
    <row r="113" spans="1:8" ht="11.5" x14ac:dyDescent="0.25">
      <c r="A113" s="143" t="s">
        <v>115</v>
      </c>
      <c r="B113" s="132" t="s">
        <v>50</v>
      </c>
      <c r="C113" s="121" t="s">
        <v>51</v>
      </c>
      <c r="D113" s="121">
        <f>'Schedule 1'!D113</f>
        <v>1</v>
      </c>
      <c r="E113" s="134"/>
      <c r="F113" s="132"/>
      <c r="G113" s="134"/>
      <c r="H113" s="132"/>
    </row>
    <row r="114" spans="1:8" ht="11.5" x14ac:dyDescent="0.25">
      <c r="A114" s="143" t="s">
        <v>116</v>
      </c>
      <c r="B114" s="132" t="s">
        <v>53</v>
      </c>
      <c r="C114" s="121" t="s">
        <v>51</v>
      </c>
      <c r="D114" s="121">
        <f>'Schedule 1'!D114</f>
        <v>1</v>
      </c>
      <c r="E114" s="134"/>
      <c r="F114" s="132"/>
      <c r="G114" s="134"/>
      <c r="H114" s="132"/>
    </row>
    <row r="115" spans="1:8" ht="11.5" x14ac:dyDescent="0.25">
      <c r="A115" s="143" t="s">
        <v>117</v>
      </c>
      <c r="B115" s="132" t="s">
        <v>55</v>
      </c>
      <c r="C115" s="121" t="s">
        <v>51</v>
      </c>
      <c r="D115" s="121">
        <f>'Schedule 1'!D115</f>
        <v>1</v>
      </c>
      <c r="E115" s="134"/>
      <c r="F115" s="132"/>
      <c r="G115" s="134"/>
      <c r="H115" s="132"/>
    </row>
    <row r="116" spans="1:8" ht="11.5" x14ac:dyDescent="0.25">
      <c r="A116" s="143" t="s">
        <v>118</v>
      </c>
      <c r="B116" s="132" t="s">
        <v>57</v>
      </c>
      <c r="C116" s="121" t="s">
        <v>51</v>
      </c>
      <c r="D116" s="121">
        <f>'Schedule 1'!D116</f>
        <v>1</v>
      </c>
      <c r="E116" s="134"/>
      <c r="F116" s="132"/>
      <c r="G116" s="134"/>
      <c r="H116" s="132"/>
    </row>
    <row r="117" spans="1:8" ht="12" customHeight="1" x14ac:dyDescent="0.25">
      <c r="A117" s="143" t="s">
        <v>119</v>
      </c>
      <c r="B117" s="132" t="s">
        <v>59</v>
      </c>
      <c r="C117" s="121" t="s">
        <v>51</v>
      </c>
      <c r="D117" s="121">
        <f>'Schedule 1'!D117</f>
        <v>1</v>
      </c>
      <c r="E117" s="134"/>
      <c r="F117" s="132"/>
      <c r="G117" s="134"/>
      <c r="H117" s="132"/>
    </row>
    <row r="118" spans="1:8" ht="12" customHeight="1" x14ac:dyDescent="0.25">
      <c r="A118" s="143" t="s">
        <v>120</v>
      </c>
      <c r="B118" s="132" t="s">
        <v>61</v>
      </c>
      <c r="C118" s="121" t="s">
        <v>51</v>
      </c>
      <c r="D118" s="121">
        <f>'Schedule 1'!D118</f>
        <v>1</v>
      </c>
      <c r="E118" s="134"/>
      <c r="F118" s="132"/>
      <c r="G118" s="134"/>
      <c r="H118" s="132"/>
    </row>
    <row r="119" spans="1:8" ht="12" customHeight="1" x14ac:dyDescent="0.25">
      <c r="A119" s="143"/>
      <c r="B119" s="132" t="s">
        <v>62</v>
      </c>
      <c r="C119" s="121"/>
      <c r="D119" s="121">
        <f>SUM(D113:D118)</f>
        <v>6</v>
      </c>
      <c r="E119" s="134"/>
      <c r="F119" s="132"/>
      <c r="G119" s="134"/>
      <c r="H119" s="132"/>
    </row>
    <row r="120" spans="1:8" ht="12" customHeight="1" x14ac:dyDescent="0.25">
      <c r="A120" s="146">
        <v>2.1</v>
      </c>
      <c r="B120" s="131" t="s">
        <v>121</v>
      </c>
      <c r="C120" s="121"/>
      <c r="D120" s="121"/>
      <c r="E120" s="134"/>
      <c r="F120" s="132"/>
      <c r="G120" s="134"/>
      <c r="H120" s="132"/>
    </row>
    <row r="121" spans="1:8" ht="11.5" x14ac:dyDescent="0.25">
      <c r="A121" s="143" t="s">
        <v>122</v>
      </c>
      <c r="B121" s="132" t="s">
        <v>50</v>
      </c>
      <c r="C121" s="121" t="s">
        <v>51</v>
      </c>
      <c r="D121" s="121">
        <f>'Schedule 1'!D121</f>
        <v>1</v>
      </c>
      <c r="E121" s="134"/>
      <c r="F121" s="132"/>
      <c r="G121" s="134"/>
      <c r="H121" s="132"/>
    </row>
    <row r="122" spans="1:8" ht="11.5" x14ac:dyDescent="0.25">
      <c r="A122" s="143" t="s">
        <v>123</v>
      </c>
      <c r="B122" s="132" t="s">
        <v>53</v>
      </c>
      <c r="C122" s="121" t="s">
        <v>51</v>
      </c>
      <c r="D122" s="121">
        <f>'Schedule 1'!D122</f>
        <v>1</v>
      </c>
      <c r="E122" s="134"/>
      <c r="F122" s="132"/>
      <c r="G122" s="134"/>
      <c r="H122" s="132"/>
    </row>
    <row r="123" spans="1:8" ht="11.5" x14ac:dyDescent="0.25">
      <c r="A123" s="143" t="s">
        <v>124</v>
      </c>
      <c r="B123" s="132" t="s">
        <v>55</v>
      </c>
      <c r="C123" s="121" t="s">
        <v>51</v>
      </c>
      <c r="D123" s="121">
        <f>'Schedule 1'!D123</f>
        <v>1</v>
      </c>
      <c r="E123" s="134"/>
      <c r="F123" s="132"/>
      <c r="G123" s="134"/>
      <c r="H123" s="132"/>
    </row>
    <row r="124" spans="1:8" ht="11.5" x14ac:dyDescent="0.25">
      <c r="A124" s="143" t="s">
        <v>125</v>
      </c>
      <c r="B124" s="132" t="s">
        <v>57</v>
      </c>
      <c r="C124" s="121" t="s">
        <v>51</v>
      </c>
      <c r="D124" s="121">
        <f>'Schedule 1'!D124</f>
        <v>1</v>
      </c>
      <c r="E124" s="134"/>
      <c r="F124" s="132"/>
      <c r="G124" s="134"/>
      <c r="H124" s="132"/>
    </row>
    <row r="125" spans="1:8" s="144" customFormat="1" ht="13" customHeight="1" x14ac:dyDescent="0.25">
      <c r="A125" s="143" t="s">
        <v>126</v>
      </c>
      <c r="B125" s="132" t="s">
        <v>59</v>
      </c>
      <c r="C125" s="121" t="s">
        <v>51</v>
      </c>
      <c r="D125" s="121">
        <f>'Schedule 1'!D125</f>
        <v>1</v>
      </c>
      <c r="E125" s="134"/>
      <c r="F125" s="132"/>
      <c r="G125" s="134"/>
      <c r="H125" s="132"/>
    </row>
    <row r="126" spans="1:8" ht="13" customHeight="1" x14ac:dyDescent="0.25">
      <c r="A126" s="143" t="s">
        <v>127</v>
      </c>
      <c r="B126" s="132" t="s">
        <v>61</v>
      </c>
      <c r="C126" s="121" t="s">
        <v>51</v>
      </c>
      <c r="D126" s="121">
        <f>'Schedule 1'!D126</f>
        <v>1</v>
      </c>
      <c r="E126" s="134"/>
      <c r="F126" s="132"/>
      <c r="G126" s="134"/>
      <c r="H126" s="132"/>
    </row>
    <row r="127" spans="1:8" ht="13" customHeight="1" x14ac:dyDescent="0.25">
      <c r="A127" s="143"/>
      <c r="B127" s="132" t="s">
        <v>62</v>
      </c>
      <c r="C127" s="121"/>
      <c r="D127" s="121">
        <f>SUM(D121:D126)</f>
        <v>6</v>
      </c>
      <c r="E127" s="134"/>
      <c r="F127" s="132"/>
      <c r="G127" s="134"/>
      <c r="H127" s="132"/>
    </row>
    <row r="128" spans="1:8" ht="13" customHeight="1" x14ac:dyDescent="0.25">
      <c r="A128" s="104" t="s">
        <v>0</v>
      </c>
      <c r="B128" s="105"/>
      <c r="C128" s="106"/>
      <c r="D128" s="106"/>
      <c r="E128" s="107"/>
      <c r="F128" s="105"/>
      <c r="G128" s="107"/>
      <c r="H128" s="108"/>
    </row>
    <row r="129" spans="1:12" ht="14.25" customHeight="1" x14ac:dyDescent="0.25">
      <c r="A129" s="110" t="s">
        <v>1</v>
      </c>
      <c r="B129" s="111"/>
      <c r="C129" s="112"/>
      <c r="D129" s="112"/>
      <c r="E129" s="113"/>
      <c r="F129" s="111"/>
      <c r="G129" s="113"/>
      <c r="H129" s="114"/>
      <c r="L129" s="144"/>
    </row>
    <row r="130" spans="1:12" ht="12" customHeight="1" x14ac:dyDescent="0.25">
      <c r="A130" s="110" t="s">
        <v>603</v>
      </c>
      <c r="B130" s="111"/>
      <c r="C130" s="112"/>
      <c r="D130" s="112"/>
      <c r="E130" s="113"/>
      <c r="F130" s="111"/>
      <c r="G130" s="113"/>
      <c r="H130" s="114"/>
    </row>
    <row r="131" spans="1:12" ht="11.25" customHeight="1" x14ac:dyDescent="0.25">
      <c r="A131" s="115" t="s">
        <v>604</v>
      </c>
      <c r="B131" s="116"/>
      <c r="C131" s="117"/>
      <c r="D131" s="117"/>
      <c r="E131" s="118"/>
      <c r="F131" s="116"/>
      <c r="G131" s="118"/>
      <c r="H131" s="119"/>
    </row>
    <row r="132" spans="1:12" ht="11.5" x14ac:dyDescent="0.25">
      <c r="A132" s="140">
        <v>2.11</v>
      </c>
      <c r="B132" s="131" t="s">
        <v>128</v>
      </c>
      <c r="C132" s="121"/>
      <c r="D132" s="121"/>
      <c r="E132" s="134"/>
      <c r="F132" s="132"/>
      <c r="G132" s="134"/>
      <c r="H132" s="132"/>
    </row>
    <row r="133" spans="1:12" ht="11.5" x14ac:dyDescent="0.25">
      <c r="A133" s="143" t="s">
        <v>129</v>
      </c>
      <c r="B133" s="132" t="s">
        <v>50</v>
      </c>
      <c r="C133" s="121" t="s">
        <v>51</v>
      </c>
      <c r="D133" s="121">
        <f>'Schedule 1'!D133</f>
        <v>1</v>
      </c>
      <c r="E133" s="134"/>
      <c r="F133" s="132"/>
      <c r="G133" s="134"/>
      <c r="H133" s="132"/>
    </row>
    <row r="134" spans="1:12" ht="11.5" x14ac:dyDescent="0.25">
      <c r="A134" s="143" t="s">
        <v>130</v>
      </c>
      <c r="B134" s="132" t="s">
        <v>53</v>
      </c>
      <c r="C134" s="121" t="s">
        <v>51</v>
      </c>
      <c r="D134" s="121">
        <f>'Schedule 1'!D134</f>
        <v>1</v>
      </c>
      <c r="E134" s="134"/>
      <c r="F134" s="132"/>
      <c r="G134" s="134"/>
      <c r="H134" s="132"/>
    </row>
    <row r="135" spans="1:12" ht="11.5" x14ac:dyDescent="0.25">
      <c r="A135" s="143" t="s">
        <v>131</v>
      </c>
      <c r="B135" s="132" t="s">
        <v>55</v>
      </c>
      <c r="C135" s="121" t="s">
        <v>51</v>
      </c>
      <c r="D135" s="121">
        <f>'Schedule 1'!D135</f>
        <v>5</v>
      </c>
      <c r="E135" s="134"/>
      <c r="F135" s="132"/>
      <c r="G135" s="134"/>
      <c r="H135" s="132"/>
    </row>
    <row r="136" spans="1:12" ht="11.5" x14ac:dyDescent="0.25">
      <c r="A136" s="143" t="s">
        <v>132</v>
      </c>
      <c r="B136" s="132" t="s">
        <v>57</v>
      </c>
      <c r="C136" s="121" t="s">
        <v>51</v>
      </c>
      <c r="D136" s="121">
        <f>'Schedule 1'!D136</f>
        <v>1</v>
      </c>
      <c r="E136" s="134"/>
      <c r="F136" s="132"/>
      <c r="G136" s="134"/>
      <c r="H136" s="132"/>
    </row>
    <row r="137" spans="1:12" ht="11.5" x14ac:dyDescent="0.25">
      <c r="A137" s="143" t="s">
        <v>133</v>
      </c>
      <c r="B137" s="132" t="s">
        <v>59</v>
      </c>
      <c r="C137" s="121" t="s">
        <v>51</v>
      </c>
      <c r="D137" s="121">
        <f>'Schedule 1'!D137</f>
        <v>1</v>
      </c>
      <c r="E137" s="134"/>
      <c r="F137" s="132"/>
      <c r="G137" s="134"/>
      <c r="H137" s="132"/>
    </row>
    <row r="138" spans="1:12" ht="11.5" x14ac:dyDescent="0.25">
      <c r="A138" s="143" t="s">
        <v>134</v>
      </c>
      <c r="B138" s="132" t="s">
        <v>61</v>
      </c>
      <c r="C138" s="121" t="s">
        <v>51</v>
      </c>
      <c r="D138" s="121">
        <f>'Schedule 1'!D138</f>
        <v>1</v>
      </c>
      <c r="E138" s="134"/>
      <c r="F138" s="132"/>
      <c r="G138" s="134"/>
      <c r="H138" s="132"/>
    </row>
    <row r="139" spans="1:12" ht="11.5" x14ac:dyDescent="0.25">
      <c r="A139" s="143"/>
      <c r="B139" s="132" t="s">
        <v>62</v>
      </c>
      <c r="C139" s="121"/>
      <c r="D139" s="121">
        <f>SUM(D133:D138)</f>
        <v>10</v>
      </c>
      <c r="E139" s="134"/>
      <c r="F139" s="132"/>
      <c r="G139" s="134"/>
      <c r="H139" s="132"/>
    </row>
    <row r="140" spans="1:12" ht="11.5" x14ac:dyDescent="0.25">
      <c r="A140" s="140">
        <v>2.12</v>
      </c>
      <c r="B140" s="131" t="s">
        <v>135</v>
      </c>
      <c r="C140" s="121"/>
      <c r="D140" s="121"/>
      <c r="E140" s="134"/>
      <c r="F140" s="132"/>
      <c r="G140" s="134"/>
      <c r="H140" s="132"/>
    </row>
    <row r="141" spans="1:12" ht="11.5" x14ac:dyDescent="0.25">
      <c r="A141" s="143" t="s">
        <v>136</v>
      </c>
      <c r="B141" s="132" t="s">
        <v>50</v>
      </c>
      <c r="C141" s="121" t="s">
        <v>51</v>
      </c>
      <c r="D141" s="121">
        <f>'Schedule 1'!D141</f>
        <v>1</v>
      </c>
      <c r="E141" s="134"/>
      <c r="F141" s="132"/>
      <c r="G141" s="134"/>
      <c r="H141" s="132"/>
    </row>
    <row r="142" spans="1:12" ht="11.5" x14ac:dyDescent="0.25">
      <c r="A142" s="143" t="s">
        <v>137</v>
      </c>
      <c r="B142" s="132" t="s">
        <v>53</v>
      </c>
      <c r="C142" s="121" t="s">
        <v>51</v>
      </c>
      <c r="D142" s="121">
        <f>'Schedule 1'!D142</f>
        <v>1</v>
      </c>
      <c r="E142" s="134"/>
      <c r="F142" s="132"/>
      <c r="G142" s="134"/>
      <c r="H142" s="132"/>
    </row>
    <row r="143" spans="1:12" ht="11.5" x14ac:dyDescent="0.25">
      <c r="A143" s="143" t="s">
        <v>138</v>
      </c>
      <c r="B143" s="132" t="s">
        <v>55</v>
      </c>
      <c r="C143" s="121" t="s">
        <v>51</v>
      </c>
      <c r="D143" s="121">
        <f>'Schedule 1'!D143</f>
        <v>1</v>
      </c>
      <c r="E143" s="134"/>
      <c r="F143" s="132"/>
      <c r="G143" s="134"/>
      <c r="H143" s="132"/>
    </row>
    <row r="144" spans="1:12" ht="11.5" x14ac:dyDescent="0.25">
      <c r="A144" s="143" t="s">
        <v>139</v>
      </c>
      <c r="B144" s="132" t="s">
        <v>57</v>
      </c>
      <c r="C144" s="121" t="s">
        <v>51</v>
      </c>
      <c r="D144" s="121">
        <f>'Schedule 1'!D144</f>
        <v>1</v>
      </c>
      <c r="E144" s="134"/>
      <c r="F144" s="132"/>
      <c r="G144" s="134"/>
      <c r="H144" s="132"/>
    </row>
    <row r="145" spans="1:8" ht="11.5" x14ac:dyDescent="0.25">
      <c r="A145" s="143" t="s">
        <v>140</v>
      </c>
      <c r="B145" s="132" t="s">
        <v>59</v>
      </c>
      <c r="C145" s="121" t="s">
        <v>51</v>
      </c>
      <c r="D145" s="121">
        <f>'Schedule 1'!D145</f>
        <v>1</v>
      </c>
      <c r="E145" s="134"/>
      <c r="F145" s="132"/>
      <c r="G145" s="134"/>
      <c r="H145" s="132"/>
    </row>
    <row r="146" spans="1:8" ht="11.5" x14ac:dyDescent="0.25">
      <c r="A146" s="143" t="s">
        <v>141</v>
      </c>
      <c r="B146" s="132" t="s">
        <v>61</v>
      </c>
      <c r="C146" s="121" t="s">
        <v>51</v>
      </c>
      <c r="D146" s="121">
        <f>'Schedule 1'!D146</f>
        <v>1</v>
      </c>
      <c r="E146" s="134"/>
      <c r="F146" s="132"/>
      <c r="G146" s="134"/>
      <c r="H146" s="132"/>
    </row>
    <row r="147" spans="1:8" s="144" customFormat="1" ht="11.5" x14ac:dyDescent="0.25">
      <c r="A147" s="143"/>
      <c r="B147" s="132" t="s">
        <v>62</v>
      </c>
      <c r="C147" s="121"/>
      <c r="D147" s="121">
        <f>SUM(D141:D146)</f>
        <v>6</v>
      </c>
      <c r="E147" s="134"/>
      <c r="F147" s="132"/>
      <c r="G147" s="134"/>
      <c r="H147" s="132"/>
    </row>
    <row r="148" spans="1:8" ht="11.5" x14ac:dyDescent="0.25">
      <c r="A148" s="140">
        <v>2.13</v>
      </c>
      <c r="B148" s="131" t="s">
        <v>142</v>
      </c>
      <c r="C148" s="121"/>
      <c r="D148" s="121"/>
      <c r="E148" s="134"/>
      <c r="F148" s="132"/>
      <c r="G148" s="134"/>
      <c r="H148" s="132"/>
    </row>
    <row r="149" spans="1:8" ht="11.5" x14ac:dyDescent="0.25">
      <c r="A149" s="143" t="s">
        <v>143</v>
      </c>
      <c r="B149" s="132" t="s">
        <v>50</v>
      </c>
      <c r="C149" s="121" t="s">
        <v>51</v>
      </c>
      <c r="D149" s="121">
        <f>'Schedule 1'!D149</f>
        <v>1</v>
      </c>
      <c r="E149" s="134"/>
      <c r="F149" s="132"/>
      <c r="G149" s="134"/>
      <c r="H149" s="132"/>
    </row>
    <row r="150" spans="1:8" ht="11.5" x14ac:dyDescent="0.25">
      <c r="A150" s="143" t="s">
        <v>144</v>
      </c>
      <c r="B150" s="132" t="s">
        <v>53</v>
      </c>
      <c r="C150" s="121" t="s">
        <v>51</v>
      </c>
      <c r="D150" s="121">
        <f>'Schedule 1'!D150</f>
        <v>1</v>
      </c>
      <c r="E150" s="134"/>
      <c r="F150" s="132"/>
      <c r="G150" s="134"/>
      <c r="H150" s="132"/>
    </row>
    <row r="151" spans="1:8" ht="11.5" x14ac:dyDescent="0.25">
      <c r="A151" s="143" t="s">
        <v>145</v>
      </c>
      <c r="B151" s="132" t="s">
        <v>55</v>
      </c>
      <c r="C151" s="121" t="s">
        <v>51</v>
      </c>
      <c r="D151" s="121">
        <f>'Schedule 1'!D151</f>
        <v>1</v>
      </c>
      <c r="E151" s="134"/>
      <c r="F151" s="132"/>
      <c r="G151" s="134"/>
      <c r="H151" s="132"/>
    </row>
    <row r="152" spans="1:8" ht="11.5" x14ac:dyDescent="0.25">
      <c r="A152" s="143" t="s">
        <v>146</v>
      </c>
      <c r="B152" s="132" t="s">
        <v>57</v>
      </c>
      <c r="C152" s="121" t="s">
        <v>51</v>
      </c>
      <c r="D152" s="121">
        <f>'Schedule 1'!D152</f>
        <v>1</v>
      </c>
      <c r="E152" s="134"/>
      <c r="F152" s="132"/>
      <c r="G152" s="134"/>
      <c r="H152" s="132"/>
    </row>
    <row r="153" spans="1:8" ht="11.5" x14ac:dyDescent="0.25">
      <c r="A153" s="143" t="s">
        <v>147</v>
      </c>
      <c r="B153" s="132" t="s">
        <v>59</v>
      </c>
      <c r="C153" s="121" t="s">
        <v>51</v>
      </c>
      <c r="D153" s="121">
        <f>'Schedule 1'!D153</f>
        <v>1</v>
      </c>
      <c r="E153" s="134"/>
      <c r="F153" s="132"/>
      <c r="G153" s="134"/>
      <c r="H153" s="132"/>
    </row>
    <row r="154" spans="1:8" ht="11.5" x14ac:dyDescent="0.25">
      <c r="A154" s="143" t="s">
        <v>148</v>
      </c>
      <c r="B154" s="132" t="s">
        <v>61</v>
      </c>
      <c r="C154" s="121" t="s">
        <v>51</v>
      </c>
      <c r="D154" s="121">
        <f>'Schedule 1'!D154</f>
        <v>1</v>
      </c>
      <c r="E154" s="134"/>
      <c r="F154" s="132"/>
      <c r="G154" s="134"/>
      <c r="H154" s="132"/>
    </row>
    <row r="155" spans="1:8" s="144" customFormat="1" ht="11.5" x14ac:dyDescent="0.25">
      <c r="A155" s="143"/>
      <c r="B155" s="132" t="s">
        <v>62</v>
      </c>
      <c r="C155" s="121"/>
      <c r="D155" s="121">
        <f>SUM(D149:D154)</f>
        <v>6</v>
      </c>
      <c r="E155" s="134"/>
      <c r="F155" s="132"/>
      <c r="G155" s="134"/>
      <c r="H155" s="132"/>
    </row>
    <row r="156" spans="1:8" ht="11.5" x14ac:dyDescent="0.25">
      <c r="A156" s="140">
        <v>2.14</v>
      </c>
      <c r="B156" s="131" t="s">
        <v>149</v>
      </c>
      <c r="C156" s="121"/>
      <c r="D156" s="121"/>
      <c r="E156" s="134"/>
      <c r="F156" s="132"/>
      <c r="G156" s="134"/>
      <c r="H156" s="132"/>
    </row>
    <row r="157" spans="1:8" s="145" customFormat="1" ht="11.5" x14ac:dyDescent="0.25">
      <c r="A157" s="143" t="s">
        <v>150</v>
      </c>
      <c r="B157" s="132" t="s">
        <v>50</v>
      </c>
      <c r="C157" s="121" t="s">
        <v>51</v>
      </c>
      <c r="D157" s="121">
        <f>'Schedule 1'!D157</f>
        <v>1</v>
      </c>
      <c r="E157" s="134"/>
      <c r="F157" s="132"/>
      <c r="G157" s="134"/>
      <c r="H157" s="132"/>
    </row>
    <row r="158" spans="1:8" s="144" customFormat="1" ht="11.5" x14ac:dyDescent="0.25">
      <c r="A158" s="143" t="s">
        <v>151</v>
      </c>
      <c r="B158" s="132" t="s">
        <v>53</v>
      </c>
      <c r="C158" s="121" t="s">
        <v>51</v>
      </c>
      <c r="D158" s="121">
        <f>'Schedule 1'!D158</f>
        <v>1</v>
      </c>
      <c r="E158" s="134"/>
      <c r="F158" s="132"/>
      <c r="G158" s="134"/>
      <c r="H158" s="132"/>
    </row>
    <row r="159" spans="1:8" ht="11.5" x14ac:dyDescent="0.25">
      <c r="A159" s="143" t="s">
        <v>152</v>
      </c>
      <c r="B159" s="132" t="s">
        <v>55</v>
      </c>
      <c r="C159" s="121" t="s">
        <v>51</v>
      </c>
      <c r="D159" s="121">
        <f>'Schedule 1'!D159</f>
        <v>1</v>
      </c>
      <c r="E159" s="134"/>
      <c r="F159" s="132"/>
      <c r="G159" s="134"/>
      <c r="H159" s="132"/>
    </row>
    <row r="160" spans="1:8" ht="11.5" x14ac:dyDescent="0.25">
      <c r="A160" s="143" t="s">
        <v>153</v>
      </c>
      <c r="B160" s="132" t="s">
        <v>57</v>
      </c>
      <c r="C160" s="121" t="s">
        <v>51</v>
      </c>
      <c r="D160" s="121">
        <f>'Schedule 1'!D160</f>
        <v>1</v>
      </c>
      <c r="E160" s="134"/>
      <c r="F160" s="132"/>
      <c r="G160" s="134"/>
      <c r="H160" s="132"/>
    </row>
    <row r="161" spans="1:10" ht="11.5" x14ac:dyDescent="0.25">
      <c r="A161" s="143" t="s">
        <v>154</v>
      </c>
      <c r="B161" s="132" t="s">
        <v>59</v>
      </c>
      <c r="C161" s="121" t="s">
        <v>51</v>
      </c>
      <c r="D161" s="121">
        <f>'Schedule 1'!D161</f>
        <v>1</v>
      </c>
      <c r="E161" s="134"/>
      <c r="F161" s="132"/>
      <c r="G161" s="134"/>
      <c r="H161" s="132"/>
    </row>
    <row r="162" spans="1:10" ht="11.5" x14ac:dyDescent="0.25">
      <c r="A162" s="143" t="s">
        <v>155</v>
      </c>
      <c r="B162" s="132" t="s">
        <v>61</v>
      </c>
      <c r="C162" s="121" t="s">
        <v>51</v>
      </c>
      <c r="D162" s="121">
        <f>'Schedule 1'!D162</f>
        <v>1</v>
      </c>
      <c r="E162" s="134"/>
      <c r="F162" s="132"/>
      <c r="G162" s="134"/>
      <c r="H162" s="132"/>
    </row>
    <row r="163" spans="1:10" ht="11.5" x14ac:dyDescent="0.25">
      <c r="A163" s="143"/>
      <c r="B163" s="132" t="s">
        <v>62</v>
      </c>
      <c r="C163" s="121"/>
      <c r="D163" s="121">
        <f>SUM(D157:D162)</f>
        <v>6</v>
      </c>
      <c r="E163" s="134"/>
      <c r="F163" s="132"/>
      <c r="G163" s="134"/>
      <c r="H163" s="132"/>
    </row>
    <row r="164" spans="1:10" s="144" customFormat="1" ht="46" x14ac:dyDescent="0.25">
      <c r="A164" s="140">
        <v>2.15</v>
      </c>
      <c r="B164" s="162" t="s">
        <v>606</v>
      </c>
      <c r="C164" s="121" t="s">
        <v>38</v>
      </c>
      <c r="D164" s="121">
        <v>1</v>
      </c>
      <c r="E164" s="134"/>
      <c r="F164" s="132"/>
      <c r="G164" s="134"/>
      <c r="H164" s="132"/>
    </row>
    <row r="165" spans="1:10" ht="12" customHeight="1" x14ac:dyDescent="0.25">
      <c r="A165" s="257" t="s">
        <v>157</v>
      </c>
      <c r="B165" s="258"/>
      <c r="C165" s="121"/>
      <c r="D165" s="120">
        <f>D163+D155+D147+D139+D127+D119+D111+D103</f>
        <v>54</v>
      </c>
      <c r="E165" s="134"/>
      <c r="F165" s="132"/>
      <c r="G165" s="134"/>
      <c r="H165" s="132"/>
    </row>
    <row r="166" spans="1:10" ht="12" customHeight="1" x14ac:dyDescent="0.25">
      <c r="A166" s="270" t="s">
        <v>158</v>
      </c>
      <c r="B166" s="258"/>
      <c r="C166" s="121"/>
      <c r="D166" s="120">
        <f>D165+D94</f>
        <v>93</v>
      </c>
      <c r="E166" s="134"/>
      <c r="F166" s="132"/>
      <c r="G166" s="134"/>
      <c r="H166" s="132"/>
    </row>
    <row r="167" spans="1:10" ht="12" customHeight="1" x14ac:dyDescent="0.25">
      <c r="A167" s="140" t="s">
        <v>24</v>
      </c>
      <c r="B167" s="131" t="s">
        <v>25</v>
      </c>
      <c r="C167" s="121"/>
      <c r="D167" s="121"/>
      <c r="E167" s="134"/>
      <c r="F167" s="132"/>
      <c r="G167" s="134"/>
      <c r="H167" s="132"/>
    </row>
    <row r="168" spans="1:10" s="144" customFormat="1" ht="11.5" x14ac:dyDescent="0.25">
      <c r="A168" s="148">
        <v>3.1</v>
      </c>
      <c r="B168" s="131" t="s">
        <v>159</v>
      </c>
      <c r="C168" s="120"/>
      <c r="D168" s="120"/>
      <c r="E168" s="134"/>
      <c r="F168" s="131"/>
      <c r="G168" s="134"/>
      <c r="H168" s="131"/>
      <c r="J168" s="109"/>
    </row>
    <row r="169" spans="1:10" ht="11.5" x14ac:dyDescent="0.25">
      <c r="A169" s="132" t="s">
        <v>160</v>
      </c>
      <c r="B169" s="132" t="s">
        <v>161</v>
      </c>
      <c r="C169" s="121" t="s">
        <v>162</v>
      </c>
      <c r="D169" s="121">
        <f>'Schedule 1'!D169</f>
        <v>3</v>
      </c>
      <c r="E169" s="134"/>
      <c r="F169" s="132"/>
      <c r="G169" s="134"/>
      <c r="H169" s="132"/>
    </row>
    <row r="170" spans="1:10" ht="11.5" x14ac:dyDescent="0.25">
      <c r="A170" s="132" t="s">
        <v>163</v>
      </c>
      <c r="B170" s="132" t="s">
        <v>164</v>
      </c>
      <c r="C170" s="121" t="s">
        <v>162</v>
      </c>
      <c r="D170" s="121">
        <f>'Schedule 1'!D170</f>
        <v>3</v>
      </c>
      <c r="E170" s="134"/>
      <c r="F170" s="132"/>
      <c r="G170" s="134"/>
      <c r="H170" s="132"/>
    </row>
    <row r="171" spans="1:10" ht="11.5" x14ac:dyDescent="0.25">
      <c r="A171" s="132" t="s">
        <v>165</v>
      </c>
      <c r="B171" s="132" t="s">
        <v>166</v>
      </c>
      <c r="C171" s="121" t="s">
        <v>162</v>
      </c>
      <c r="D171" s="121">
        <f>'Schedule 1'!D171</f>
        <v>1</v>
      </c>
      <c r="E171" s="134"/>
      <c r="F171" s="132"/>
      <c r="G171" s="134"/>
      <c r="H171" s="132"/>
    </row>
    <row r="172" spans="1:10" ht="11.5" x14ac:dyDescent="0.25">
      <c r="A172" s="132" t="s">
        <v>167</v>
      </c>
      <c r="B172" s="132" t="s">
        <v>168</v>
      </c>
      <c r="C172" s="121" t="s">
        <v>162</v>
      </c>
      <c r="D172" s="121">
        <f>'Schedule 1'!D172</f>
        <v>1</v>
      </c>
      <c r="E172" s="134"/>
      <c r="F172" s="132"/>
      <c r="G172" s="134"/>
      <c r="H172" s="132"/>
    </row>
    <row r="173" spans="1:10" ht="11.5" x14ac:dyDescent="0.25">
      <c r="A173" s="132" t="s">
        <v>169</v>
      </c>
      <c r="B173" s="132" t="s">
        <v>170</v>
      </c>
      <c r="C173" s="121" t="s">
        <v>162</v>
      </c>
      <c r="D173" s="121">
        <f>'Schedule 1'!D173</f>
        <v>1</v>
      </c>
      <c r="E173" s="134"/>
      <c r="F173" s="132"/>
      <c r="G173" s="134"/>
      <c r="H173" s="132"/>
    </row>
    <row r="174" spans="1:10" ht="11.5" x14ac:dyDescent="0.25">
      <c r="A174" s="132" t="s">
        <v>171</v>
      </c>
      <c r="B174" s="132" t="s">
        <v>172</v>
      </c>
      <c r="C174" s="121" t="s">
        <v>162</v>
      </c>
      <c r="D174" s="121">
        <f>'Schedule 1'!D174</f>
        <v>1</v>
      </c>
      <c r="E174" s="134"/>
      <c r="F174" s="132"/>
      <c r="G174" s="134"/>
      <c r="H174" s="132"/>
    </row>
    <row r="175" spans="1:10" ht="11.5" x14ac:dyDescent="0.25">
      <c r="A175" s="132" t="s">
        <v>173</v>
      </c>
      <c r="B175" s="132" t="s">
        <v>174</v>
      </c>
      <c r="C175" s="121" t="s">
        <v>162</v>
      </c>
      <c r="D175" s="121">
        <f>'Schedule 1'!D175</f>
        <v>1</v>
      </c>
      <c r="E175" s="134"/>
      <c r="F175" s="132"/>
      <c r="G175" s="134"/>
      <c r="H175" s="132"/>
    </row>
    <row r="176" spans="1:10" ht="11.5" x14ac:dyDescent="0.25">
      <c r="A176" s="132" t="s">
        <v>175</v>
      </c>
      <c r="B176" s="132" t="s">
        <v>176</v>
      </c>
      <c r="C176" s="121" t="s">
        <v>162</v>
      </c>
      <c r="D176" s="121">
        <f>'Schedule 1'!D176</f>
        <v>4</v>
      </c>
      <c r="E176" s="134"/>
      <c r="F176" s="132"/>
      <c r="G176" s="134"/>
      <c r="H176" s="132"/>
    </row>
    <row r="177" spans="1:14" ht="11.5" x14ac:dyDescent="0.25">
      <c r="A177" s="132" t="s">
        <v>177</v>
      </c>
      <c r="B177" s="132" t="s">
        <v>178</v>
      </c>
      <c r="C177" s="121" t="s">
        <v>162</v>
      </c>
      <c r="D177" s="121">
        <f>'Schedule 1'!D177</f>
        <v>4</v>
      </c>
      <c r="E177" s="134"/>
      <c r="F177" s="132"/>
      <c r="G177" s="134"/>
      <c r="H177" s="132"/>
    </row>
    <row r="178" spans="1:14" ht="11.5" x14ac:dyDescent="0.25">
      <c r="A178" s="132" t="s">
        <v>179</v>
      </c>
      <c r="B178" s="132" t="s">
        <v>180</v>
      </c>
      <c r="C178" s="121" t="s">
        <v>162</v>
      </c>
      <c r="D178" s="121">
        <f>'Schedule 1'!D178</f>
        <v>12</v>
      </c>
      <c r="E178" s="134"/>
      <c r="F178" s="132"/>
      <c r="G178" s="134"/>
      <c r="H178" s="132"/>
    </row>
    <row r="179" spans="1:14" ht="11.5" x14ac:dyDescent="0.25">
      <c r="A179" s="132" t="s">
        <v>181</v>
      </c>
      <c r="B179" s="132" t="s">
        <v>182</v>
      </c>
      <c r="C179" s="121" t="s">
        <v>162</v>
      </c>
      <c r="D179" s="121">
        <f>'Schedule 1'!D179</f>
        <v>4</v>
      </c>
      <c r="E179" s="134"/>
      <c r="F179" s="132"/>
      <c r="G179" s="134"/>
      <c r="H179" s="132"/>
    </row>
    <row r="180" spans="1:14" ht="11.5" x14ac:dyDescent="0.25">
      <c r="A180" s="132" t="s">
        <v>183</v>
      </c>
      <c r="B180" s="132" t="s">
        <v>184</v>
      </c>
      <c r="C180" s="121" t="s">
        <v>162</v>
      </c>
      <c r="D180" s="121">
        <f>'Schedule 1'!D180</f>
        <v>4</v>
      </c>
      <c r="E180" s="134"/>
      <c r="F180" s="132"/>
      <c r="G180" s="134"/>
      <c r="H180" s="132"/>
    </row>
    <row r="181" spans="1:14" ht="13" customHeight="1" x14ac:dyDescent="0.25">
      <c r="A181" s="143"/>
      <c r="B181" s="132" t="s">
        <v>185</v>
      </c>
      <c r="C181" s="121"/>
      <c r="D181" s="121">
        <f>D169</f>
        <v>3</v>
      </c>
      <c r="E181" s="134"/>
      <c r="F181" s="132"/>
      <c r="G181" s="134"/>
      <c r="H181" s="132"/>
    </row>
    <row r="182" spans="1:14" ht="13" customHeight="1" x14ac:dyDescent="0.25">
      <c r="A182" s="148">
        <v>3.2</v>
      </c>
      <c r="B182" s="131" t="s">
        <v>186</v>
      </c>
      <c r="C182" s="120"/>
      <c r="D182" s="120"/>
      <c r="E182" s="134"/>
      <c r="F182" s="131"/>
      <c r="G182" s="134"/>
      <c r="H182" s="131"/>
    </row>
    <row r="183" spans="1:14" s="144" customFormat="1" ht="13" customHeight="1" x14ac:dyDescent="0.25">
      <c r="A183" s="132" t="s">
        <v>187</v>
      </c>
      <c r="B183" s="132" t="s">
        <v>161</v>
      </c>
      <c r="C183" s="121" t="s">
        <v>162</v>
      </c>
      <c r="D183" s="121">
        <f>'Schedule 1'!D183</f>
        <v>1</v>
      </c>
      <c r="E183" s="134"/>
      <c r="F183" s="132"/>
      <c r="G183" s="134"/>
      <c r="H183" s="132"/>
      <c r="N183" s="109"/>
    </row>
    <row r="184" spans="1:14" ht="13" customHeight="1" x14ac:dyDescent="0.25">
      <c r="A184" s="132" t="s">
        <v>188</v>
      </c>
      <c r="B184" s="132" t="s">
        <v>164</v>
      </c>
      <c r="C184" s="121" t="s">
        <v>162</v>
      </c>
      <c r="D184" s="121">
        <f>'Schedule 1'!D184</f>
        <v>1</v>
      </c>
      <c r="E184" s="134"/>
      <c r="F184" s="132"/>
      <c r="G184" s="134"/>
      <c r="H184" s="132"/>
    </row>
    <row r="185" spans="1:14" s="149" customFormat="1" ht="11.5" x14ac:dyDescent="0.25">
      <c r="A185" s="150" t="s">
        <v>189</v>
      </c>
      <c r="B185" s="132" t="s">
        <v>166</v>
      </c>
      <c r="C185" s="121" t="s">
        <v>162</v>
      </c>
      <c r="D185" s="121">
        <f>'Schedule 1'!D185</f>
        <v>1</v>
      </c>
      <c r="E185" s="134"/>
      <c r="F185" s="132"/>
      <c r="G185" s="134"/>
      <c r="H185" s="132"/>
      <c r="I185" s="145"/>
      <c r="N185" s="109"/>
    </row>
    <row r="186" spans="1:14" s="144" customFormat="1" ht="11.5" x14ac:dyDescent="0.25">
      <c r="A186" s="132" t="s">
        <v>190</v>
      </c>
      <c r="B186" s="132" t="s">
        <v>168</v>
      </c>
      <c r="C186" s="121" t="s">
        <v>162</v>
      </c>
      <c r="D186" s="121">
        <f>'Schedule 1'!D186</f>
        <v>1</v>
      </c>
      <c r="E186" s="134"/>
      <c r="F186" s="132"/>
      <c r="G186" s="134"/>
      <c r="H186" s="132"/>
      <c r="J186" s="109"/>
      <c r="N186" s="109"/>
    </row>
    <row r="187" spans="1:14" ht="11.5" x14ac:dyDescent="0.25">
      <c r="A187" s="132" t="s">
        <v>191</v>
      </c>
      <c r="B187" s="132" t="s">
        <v>192</v>
      </c>
      <c r="C187" s="121" t="s">
        <v>162</v>
      </c>
      <c r="D187" s="121">
        <f>'Schedule 1'!D187</f>
        <v>1</v>
      </c>
      <c r="E187" s="134"/>
      <c r="F187" s="132"/>
      <c r="G187" s="134"/>
      <c r="H187" s="132"/>
    </row>
    <row r="188" spans="1:14" ht="11.5" x14ac:dyDescent="0.25">
      <c r="A188" s="132" t="s">
        <v>193</v>
      </c>
      <c r="B188" s="132" t="s">
        <v>172</v>
      </c>
      <c r="C188" s="121" t="s">
        <v>162</v>
      </c>
      <c r="D188" s="121">
        <f>'Schedule 1'!D188</f>
        <v>1</v>
      </c>
      <c r="E188" s="134"/>
      <c r="F188" s="132"/>
      <c r="G188" s="134"/>
      <c r="H188" s="132"/>
    </row>
    <row r="189" spans="1:14" ht="11.5" x14ac:dyDescent="0.25">
      <c r="A189" s="132" t="s">
        <v>194</v>
      </c>
      <c r="B189" s="132" t="s">
        <v>176</v>
      </c>
      <c r="C189" s="121" t="s">
        <v>162</v>
      </c>
      <c r="D189" s="121">
        <f>'Schedule 1'!D189</f>
        <v>4</v>
      </c>
      <c r="E189" s="134"/>
      <c r="F189" s="132"/>
      <c r="G189" s="134"/>
      <c r="H189" s="132"/>
    </row>
    <row r="190" spans="1:14" ht="11.5" x14ac:dyDescent="0.25">
      <c r="A190" s="132" t="s">
        <v>195</v>
      </c>
      <c r="B190" s="132" t="s">
        <v>178</v>
      </c>
      <c r="C190" s="121" t="s">
        <v>162</v>
      </c>
      <c r="D190" s="121">
        <f>'Schedule 1'!D190</f>
        <v>4</v>
      </c>
      <c r="E190" s="134"/>
      <c r="F190" s="132"/>
      <c r="G190" s="134"/>
      <c r="H190" s="132"/>
    </row>
    <row r="191" spans="1:14" ht="11.5" x14ac:dyDescent="0.25">
      <c r="A191" s="132" t="s">
        <v>196</v>
      </c>
      <c r="B191" s="132" t="s">
        <v>180</v>
      </c>
      <c r="C191" s="121" t="s">
        <v>162</v>
      </c>
      <c r="D191" s="121">
        <f>'Schedule 1'!D191</f>
        <v>4</v>
      </c>
      <c r="E191" s="134"/>
      <c r="F191" s="132"/>
      <c r="G191" s="134"/>
      <c r="H191" s="132"/>
    </row>
    <row r="192" spans="1:14" ht="11.5" x14ac:dyDescent="0.25">
      <c r="A192" s="150" t="s">
        <v>197</v>
      </c>
      <c r="B192" s="132" t="s">
        <v>182</v>
      </c>
      <c r="C192" s="121" t="s">
        <v>162</v>
      </c>
      <c r="D192" s="121">
        <f>'Schedule 1'!D192</f>
        <v>4</v>
      </c>
      <c r="E192" s="134"/>
      <c r="F192" s="132"/>
      <c r="G192" s="134"/>
      <c r="H192" s="132"/>
    </row>
    <row r="193" spans="1:8" s="149" customFormat="1" ht="11.5" x14ac:dyDescent="0.25">
      <c r="A193" s="150" t="s">
        <v>198</v>
      </c>
      <c r="B193" s="132" t="s">
        <v>184</v>
      </c>
      <c r="C193" s="121" t="s">
        <v>162</v>
      </c>
      <c r="D193" s="121">
        <f>'Schedule 1'!D193</f>
        <v>4</v>
      </c>
      <c r="E193" s="134"/>
      <c r="F193" s="132"/>
      <c r="G193" s="134"/>
      <c r="H193" s="132"/>
    </row>
    <row r="194" spans="1:8" s="144" customFormat="1" ht="13.5" customHeight="1" x14ac:dyDescent="0.25">
      <c r="A194" s="150"/>
      <c r="B194" s="132" t="s">
        <v>185</v>
      </c>
      <c r="C194" s="121"/>
      <c r="D194" s="121">
        <f>D183</f>
        <v>1</v>
      </c>
      <c r="E194" s="134"/>
      <c r="F194" s="132"/>
      <c r="G194" s="134"/>
      <c r="H194" s="132"/>
    </row>
    <row r="195" spans="1:8" s="144" customFormat="1" ht="12" customHeight="1" x14ac:dyDescent="0.25">
      <c r="A195" s="104" t="str">
        <f>A1</f>
        <v>400/132kV MAKINDU Transmission lines- LILO</v>
      </c>
      <c r="B195" s="105"/>
      <c r="C195" s="106"/>
      <c r="D195" s="106"/>
      <c r="E195" s="107"/>
      <c r="F195" s="105"/>
      <c r="G195" s="107"/>
      <c r="H195" s="108"/>
    </row>
    <row r="196" spans="1:8" s="144" customFormat="1" ht="13" customHeight="1" x14ac:dyDescent="0.25">
      <c r="A196" s="110" t="s">
        <v>1</v>
      </c>
      <c r="B196" s="111"/>
      <c r="C196" s="112"/>
      <c r="D196" s="112"/>
      <c r="E196" s="113"/>
      <c r="F196" s="111"/>
      <c r="G196" s="113"/>
      <c r="H196" s="114"/>
    </row>
    <row r="197" spans="1:8" s="144" customFormat="1" ht="13" customHeight="1" x14ac:dyDescent="0.25">
      <c r="A197" s="110" t="s">
        <v>603</v>
      </c>
      <c r="B197" s="111"/>
      <c r="C197" s="112"/>
      <c r="D197" s="112"/>
      <c r="E197" s="113"/>
      <c r="F197" s="111"/>
      <c r="G197" s="113"/>
      <c r="H197" s="114"/>
    </row>
    <row r="198" spans="1:8" s="144" customFormat="1" ht="11.5" x14ac:dyDescent="0.25">
      <c r="A198" s="115" t="s">
        <v>604</v>
      </c>
      <c r="B198" s="116"/>
      <c r="C198" s="117"/>
      <c r="D198" s="117"/>
      <c r="E198" s="118"/>
      <c r="F198" s="116"/>
      <c r="G198" s="118"/>
      <c r="H198" s="119"/>
    </row>
    <row r="199" spans="1:8" ht="11.5" x14ac:dyDescent="0.25">
      <c r="A199" s="148">
        <v>3.3</v>
      </c>
      <c r="B199" s="131" t="s">
        <v>199</v>
      </c>
      <c r="C199" s="120"/>
      <c r="D199" s="120"/>
      <c r="E199" s="134"/>
      <c r="F199" s="131"/>
      <c r="G199" s="134"/>
      <c r="H199" s="131"/>
    </row>
    <row r="200" spans="1:8" s="149" customFormat="1" ht="11.5" x14ac:dyDescent="0.25">
      <c r="A200" s="132" t="s">
        <v>200</v>
      </c>
      <c r="B200" s="132" t="s">
        <v>161</v>
      </c>
      <c r="C200" s="121" t="s">
        <v>162</v>
      </c>
      <c r="D200" s="121">
        <f>'Schedule 1'!D200</f>
        <v>1</v>
      </c>
      <c r="E200" s="134"/>
      <c r="F200" s="132"/>
      <c r="G200" s="134"/>
      <c r="H200" s="132"/>
    </row>
    <row r="201" spans="1:8" s="144" customFormat="1" ht="11.5" x14ac:dyDescent="0.25">
      <c r="A201" s="132" t="s">
        <v>201</v>
      </c>
      <c r="B201" s="132" t="s">
        <v>164</v>
      </c>
      <c r="C201" s="121" t="s">
        <v>162</v>
      </c>
      <c r="D201" s="121">
        <f>'Schedule 1'!D201</f>
        <v>1</v>
      </c>
      <c r="E201" s="134"/>
      <c r="F201" s="132"/>
      <c r="G201" s="134"/>
      <c r="H201" s="132"/>
    </row>
    <row r="202" spans="1:8" ht="11.5" x14ac:dyDescent="0.25">
      <c r="A202" s="132" t="s">
        <v>202</v>
      </c>
      <c r="B202" s="132" t="s">
        <v>166</v>
      </c>
      <c r="C202" s="121" t="s">
        <v>162</v>
      </c>
      <c r="D202" s="121">
        <f>'Schedule 1'!D202</f>
        <v>1</v>
      </c>
      <c r="E202" s="134"/>
      <c r="F202" s="132"/>
      <c r="G202" s="134"/>
      <c r="H202" s="132"/>
    </row>
    <row r="203" spans="1:8" ht="11.5" x14ac:dyDescent="0.25">
      <c r="A203" s="132" t="s">
        <v>203</v>
      </c>
      <c r="B203" s="132" t="s">
        <v>168</v>
      </c>
      <c r="C203" s="121" t="s">
        <v>162</v>
      </c>
      <c r="D203" s="121">
        <f>'Schedule 1'!D203</f>
        <v>1</v>
      </c>
      <c r="E203" s="134"/>
      <c r="F203" s="132"/>
      <c r="G203" s="134"/>
      <c r="H203" s="132"/>
    </row>
    <row r="204" spans="1:8" ht="11.5" x14ac:dyDescent="0.25">
      <c r="A204" s="132" t="s">
        <v>204</v>
      </c>
      <c r="B204" s="132" t="s">
        <v>192</v>
      </c>
      <c r="C204" s="121" t="s">
        <v>162</v>
      </c>
      <c r="D204" s="121">
        <f>'Schedule 1'!D204</f>
        <v>1</v>
      </c>
      <c r="E204" s="134"/>
      <c r="F204" s="132"/>
      <c r="G204" s="134"/>
      <c r="H204" s="132"/>
    </row>
    <row r="205" spans="1:8" ht="11.5" x14ac:dyDescent="0.25">
      <c r="A205" s="132" t="s">
        <v>205</v>
      </c>
      <c r="B205" s="132" t="s">
        <v>172</v>
      </c>
      <c r="C205" s="121" t="s">
        <v>162</v>
      </c>
      <c r="D205" s="121">
        <f>'Schedule 1'!D205</f>
        <v>1</v>
      </c>
      <c r="E205" s="134"/>
      <c r="F205" s="132"/>
      <c r="G205" s="134"/>
      <c r="H205" s="132"/>
    </row>
    <row r="206" spans="1:8" ht="11.5" x14ac:dyDescent="0.25">
      <c r="A206" s="132" t="s">
        <v>206</v>
      </c>
      <c r="B206" s="132" t="s">
        <v>176</v>
      </c>
      <c r="C206" s="121" t="s">
        <v>162</v>
      </c>
      <c r="D206" s="121">
        <f>'Schedule 1'!D206</f>
        <v>4</v>
      </c>
      <c r="E206" s="134"/>
      <c r="F206" s="132"/>
      <c r="G206" s="134"/>
      <c r="H206" s="132"/>
    </row>
    <row r="207" spans="1:8" s="144" customFormat="1" ht="11.5" x14ac:dyDescent="0.25">
      <c r="A207" s="132" t="s">
        <v>207</v>
      </c>
      <c r="B207" s="132" t="s">
        <v>178</v>
      </c>
      <c r="C207" s="121" t="s">
        <v>162</v>
      </c>
      <c r="D207" s="121">
        <f>'Schedule 1'!D207</f>
        <v>4</v>
      </c>
      <c r="E207" s="134"/>
      <c r="F207" s="132"/>
      <c r="G207" s="134"/>
      <c r="H207" s="132"/>
    </row>
    <row r="208" spans="1:8" s="144" customFormat="1" ht="11.5" x14ac:dyDescent="0.25">
      <c r="A208" s="132" t="s">
        <v>208</v>
      </c>
      <c r="B208" s="132" t="s">
        <v>180</v>
      </c>
      <c r="C208" s="121" t="s">
        <v>162</v>
      </c>
      <c r="D208" s="121">
        <f>'Schedule 1'!D208</f>
        <v>4</v>
      </c>
      <c r="E208" s="134"/>
      <c r="F208" s="132"/>
      <c r="G208" s="134"/>
      <c r="H208" s="132"/>
    </row>
    <row r="209" spans="1:8" s="144" customFormat="1" ht="11.5" x14ac:dyDescent="0.25">
      <c r="A209" s="132" t="s">
        <v>209</v>
      </c>
      <c r="B209" s="132" t="s">
        <v>182</v>
      </c>
      <c r="C209" s="121" t="s">
        <v>162</v>
      </c>
      <c r="D209" s="121">
        <f>'Schedule 1'!D209</f>
        <v>4</v>
      </c>
      <c r="E209" s="134"/>
      <c r="F209" s="132"/>
      <c r="G209" s="134"/>
      <c r="H209" s="132"/>
    </row>
    <row r="210" spans="1:8" ht="11.5" x14ac:dyDescent="0.25">
      <c r="A210" s="132" t="s">
        <v>210</v>
      </c>
      <c r="B210" s="132" t="s">
        <v>184</v>
      </c>
      <c r="C210" s="121" t="s">
        <v>162</v>
      </c>
      <c r="D210" s="121">
        <f>'Schedule 1'!D210</f>
        <v>4</v>
      </c>
      <c r="E210" s="134"/>
      <c r="F210" s="132"/>
      <c r="G210" s="134"/>
      <c r="H210" s="132"/>
    </row>
    <row r="211" spans="1:8" ht="11.5" x14ac:dyDescent="0.25">
      <c r="A211" s="143"/>
      <c r="B211" s="132" t="s">
        <v>185</v>
      </c>
      <c r="C211" s="121"/>
      <c r="D211" s="121">
        <f>D200</f>
        <v>1</v>
      </c>
      <c r="E211" s="134"/>
      <c r="F211" s="132"/>
      <c r="G211" s="134"/>
      <c r="H211" s="132"/>
    </row>
    <row r="212" spans="1:8" ht="11.5" x14ac:dyDescent="0.25">
      <c r="A212" s="148">
        <v>3.4</v>
      </c>
      <c r="B212" s="131" t="s">
        <v>211</v>
      </c>
      <c r="C212" s="120"/>
      <c r="D212" s="120"/>
      <c r="E212" s="134"/>
      <c r="F212" s="131"/>
      <c r="G212" s="134"/>
      <c r="H212" s="131"/>
    </row>
    <row r="213" spans="1:8" ht="11.5" x14ac:dyDescent="0.25">
      <c r="A213" s="132" t="s">
        <v>212</v>
      </c>
      <c r="B213" s="132" t="s">
        <v>161</v>
      </c>
      <c r="C213" s="121" t="s">
        <v>162</v>
      </c>
      <c r="D213" s="121">
        <f>'Schedule 1'!D213</f>
        <v>3</v>
      </c>
      <c r="E213" s="134"/>
      <c r="F213" s="132"/>
      <c r="G213" s="134"/>
      <c r="H213" s="132"/>
    </row>
    <row r="214" spans="1:8" ht="11.5" x14ac:dyDescent="0.25">
      <c r="A214" s="132" t="s">
        <v>213</v>
      </c>
      <c r="B214" s="132" t="s">
        <v>164</v>
      </c>
      <c r="C214" s="121" t="s">
        <v>162</v>
      </c>
      <c r="D214" s="121">
        <f>'Schedule 1'!D214</f>
        <v>2</v>
      </c>
      <c r="E214" s="134"/>
      <c r="F214" s="132"/>
      <c r="G214" s="134"/>
      <c r="H214" s="132"/>
    </row>
    <row r="215" spans="1:8" ht="11.5" x14ac:dyDescent="0.25">
      <c r="A215" s="132" t="s">
        <v>214</v>
      </c>
      <c r="B215" s="132" t="s">
        <v>166</v>
      </c>
      <c r="C215" s="121" t="s">
        <v>162</v>
      </c>
      <c r="D215" s="121">
        <f>'Schedule 1'!D215</f>
        <v>1</v>
      </c>
      <c r="E215" s="134"/>
      <c r="F215" s="132"/>
      <c r="G215" s="134"/>
      <c r="H215" s="132"/>
    </row>
    <row r="216" spans="1:8" s="144" customFormat="1" ht="11.5" x14ac:dyDescent="0.25">
      <c r="A216" s="132" t="s">
        <v>215</v>
      </c>
      <c r="B216" s="132" t="s">
        <v>168</v>
      </c>
      <c r="C216" s="121" t="s">
        <v>162</v>
      </c>
      <c r="D216" s="121">
        <f>'Schedule 1'!D216</f>
        <v>1</v>
      </c>
      <c r="E216" s="134"/>
      <c r="F216" s="132"/>
      <c r="G216" s="134"/>
      <c r="H216" s="132"/>
    </row>
    <row r="217" spans="1:8" ht="11.5" x14ac:dyDescent="0.25">
      <c r="A217" s="132" t="s">
        <v>216</v>
      </c>
      <c r="B217" s="132" t="s">
        <v>192</v>
      </c>
      <c r="C217" s="121" t="s">
        <v>162</v>
      </c>
      <c r="D217" s="121">
        <f>'Schedule 1'!D217</f>
        <v>1</v>
      </c>
      <c r="E217" s="134"/>
      <c r="F217" s="132"/>
      <c r="G217" s="134"/>
      <c r="H217" s="132"/>
    </row>
    <row r="218" spans="1:8" ht="11.5" x14ac:dyDescent="0.25">
      <c r="A218" s="132" t="s">
        <v>217</v>
      </c>
      <c r="B218" s="132" t="s">
        <v>172</v>
      </c>
      <c r="C218" s="121" t="s">
        <v>162</v>
      </c>
      <c r="D218" s="121">
        <f>'Schedule 1'!D218</f>
        <v>1</v>
      </c>
      <c r="E218" s="134"/>
      <c r="F218" s="132"/>
      <c r="G218" s="134"/>
      <c r="H218" s="132"/>
    </row>
    <row r="219" spans="1:8" ht="11.5" x14ac:dyDescent="0.25">
      <c r="A219" s="132" t="s">
        <v>218</v>
      </c>
      <c r="B219" s="132" t="s">
        <v>176</v>
      </c>
      <c r="C219" s="121" t="s">
        <v>162</v>
      </c>
      <c r="D219" s="121">
        <f>'Schedule 1'!D219</f>
        <v>4</v>
      </c>
      <c r="E219" s="134"/>
      <c r="F219" s="132"/>
      <c r="G219" s="134"/>
      <c r="H219" s="132"/>
    </row>
    <row r="220" spans="1:8" ht="11.5" x14ac:dyDescent="0.25">
      <c r="A220" s="132" t="s">
        <v>219</v>
      </c>
      <c r="B220" s="132" t="s">
        <v>178</v>
      </c>
      <c r="C220" s="121" t="s">
        <v>162</v>
      </c>
      <c r="D220" s="121">
        <f>'Schedule 1'!D220</f>
        <v>4</v>
      </c>
      <c r="E220" s="134"/>
      <c r="F220" s="132"/>
      <c r="G220" s="134"/>
      <c r="H220" s="132"/>
    </row>
    <row r="221" spans="1:8" ht="11.5" x14ac:dyDescent="0.25">
      <c r="A221" s="132" t="s">
        <v>220</v>
      </c>
      <c r="B221" s="132" t="s">
        <v>180</v>
      </c>
      <c r="C221" s="121" t="s">
        <v>162</v>
      </c>
      <c r="D221" s="121">
        <f>'Schedule 1'!D221</f>
        <v>12</v>
      </c>
      <c r="E221" s="134"/>
      <c r="F221" s="132"/>
      <c r="G221" s="134"/>
      <c r="H221" s="132"/>
    </row>
    <row r="222" spans="1:8" ht="11.5" x14ac:dyDescent="0.25">
      <c r="A222" s="132" t="s">
        <v>221</v>
      </c>
      <c r="B222" s="132" t="s">
        <v>182</v>
      </c>
      <c r="C222" s="121" t="s">
        <v>162</v>
      </c>
      <c r="D222" s="121">
        <f>'Schedule 1'!D222</f>
        <v>4</v>
      </c>
      <c r="E222" s="134"/>
      <c r="F222" s="132"/>
      <c r="G222" s="134"/>
      <c r="H222" s="132"/>
    </row>
    <row r="223" spans="1:8" ht="11.5" x14ac:dyDescent="0.25">
      <c r="A223" s="132" t="s">
        <v>222</v>
      </c>
      <c r="B223" s="132" t="s">
        <v>184</v>
      </c>
      <c r="C223" s="121" t="s">
        <v>162</v>
      </c>
      <c r="D223" s="121">
        <f>'Schedule 1'!D223</f>
        <v>4</v>
      </c>
      <c r="E223" s="134"/>
      <c r="F223" s="132"/>
      <c r="G223" s="134"/>
      <c r="H223" s="132"/>
    </row>
    <row r="224" spans="1:8" ht="11.5" x14ac:dyDescent="0.25">
      <c r="A224" s="143"/>
      <c r="B224" s="132" t="s">
        <v>185</v>
      </c>
      <c r="C224" s="121"/>
      <c r="D224" s="121">
        <f>D213</f>
        <v>3</v>
      </c>
      <c r="E224" s="134"/>
      <c r="F224" s="132"/>
      <c r="G224" s="134"/>
      <c r="H224" s="132"/>
    </row>
    <row r="225" spans="1:8" ht="11.5" x14ac:dyDescent="0.25">
      <c r="A225" s="140">
        <v>3.5</v>
      </c>
      <c r="B225" s="131" t="s">
        <v>223</v>
      </c>
      <c r="C225" s="121"/>
      <c r="D225" s="121"/>
      <c r="E225" s="134"/>
      <c r="F225" s="132"/>
      <c r="G225" s="134"/>
      <c r="H225" s="132"/>
    </row>
    <row r="226" spans="1:8" ht="11.5" x14ac:dyDescent="0.25">
      <c r="A226" s="135" t="s">
        <v>224</v>
      </c>
      <c r="B226" s="132" t="s">
        <v>161</v>
      </c>
      <c r="C226" s="121" t="s">
        <v>162</v>
      </c>
      <c r="D226" s="121">
        <f>'Schedule 1'!D226</f>
        <v>3</v>
      </c>
      <c r="E226" s="134"/>
      <c r="F226" s="132"/>
      <c r="G226" s="134"/>
      <c r="H226" s="132"/>
    </row>
    <row r="227" spans="1:8" ht="12" customHeight="1" x14ac:dyDescent="0.25">
      <c r="A227" s="135" t="s">
        <v>225</v>
      </c>
      <c r="B227" s="132" t="s">
        <v>176</v>
      </c>
      <c r="C227" s="121" t="s">
        <v>162</v>
      </c>
      <c r="D227" s="121">
        <f>'Schedule 1'!D227</f>
        <v>4</v>
      </c>
      <c r="E227" s="134"/>
      <c r="F227" s="132"/>
      <c r="G227" s="134"/>
      <c r="H227" s="132"/>
    </row>
    <row r="228" spans="1:8" ht="12" customHeight="1" x14ac:dyDescent="0.25">
      <c r="A228" s="135" t="s">
        <v>226</v>
      </c>
      <c r="B228" s="132" t="s">
        <v>178</v>
      </c>
      <c r="C228" s="121" t="s">
        <v>162</v>
      </c>
      <c r="D228" s="121">
        <f>'Schedule 1'!D228</f>
        <v>4</v>
      </c>
      <c r="E228" s="134"/>
      <c r="F228" s="132"/>
      <c r="G228" s="134"/>
      <c r="H228" s="132"/>
    </row>
    <row r="229" spans="1:8" ht="12" customHeight="1" x14ac:dyDescent="0.25">
      <c r="A229" s="135" t="s">
        <v>227</v>
      </c>
      <c r="B229" s="132" t="s">
        <v>180</v>
      </c>
      <c r="C229" s="121" t="s">
        <v>162</v>
      </c>
      <c r="D229" s="121">
        <f>'Schedule 1'!D229</f>
        <v>12</v>
      </c>
      <c r="E229" s="134"/>
      <c r="F229" s="132"/>
      <c r="G229" s="134"/>
      <c r="H229" s="132"/>
    </row>
    <row r="230" spans="1:8" ht="12" customHeight="1" x14ac:dyDescent="0.25">
      <c r="A230" s="135" t="s">
        <v>228</v>
      </c>
      <c r="B230" s="132" t="s">
        <v>182</v>
      </c>
      <c r="C230" s="121" t="s">
        <v>162</v>
      </c>
      <c r="D230" s="121">
        <f>'Schedule 1'!D230</f>
        <v>4</v>
      </c>
      <c r="E230" s="134"/>
      <c r="F230" s="132"/>
      <c r="G230" s="134"/>
      <c r="H230" s="132"/>
    </row>
    <row r="231" spans="1:8" ht="11.5" x14ac:dyDescent="0.25">
      <c r="A231" s="135" t="s">
        <v>229</v>
      </c>
      <c r="B231" s="132" t="s">
        <v>184</v>
      </c>
      <c r="C231" s="121" t="s">
        <v>162</v>
      </c>
      <c r="D231" s="121">
        <f>'Schedule 1'!D231</f>
        <v>4</v>
      </c>
      <c r="E231" s="134"/>
      <c r="F231" s="132"/>
      <c r="G231" s="134"/>
      <c r="H231" s="132"/>
    </row>
    <row r="232" spans="1:8" ht="11.5" x14ac:dyDescent="0.25">
      <c r="A232" s="135" t="s">
        <v>230</v>
      </c>
      <c r="B232" s="132" t="s">
        <v>185</v>
      </c>
      <c r="C232" s="121"/>
      <c r="D232" s="121">
        <f>D226</f>
        <v>3</v>
      </c>
      <c r="E232" s="134"/>
      <c r="F232" s="132"/>
      <c r="G232" s="134"/>
      <c r="H232" s="132"/>
    </row>
    <row r="233" spans="1:8" ht="11.5" x14ac:dyDescent="0.25">
      <c r="A233" s="140">
        <v>3.6</v>
      </c>
      <c r="B233" s="131" t="s">
        <v>231</v>
      </c>
      <c r="C233" s="121"/>
      <c r="D233" s="121"/>
      <c r="E233" s="134"/>
      <c r="F233" s="134"/>
      <c r="G233" s="134"/>
      <c r="H233" s="134"/>
    </row>
    <row r="234" spans="1:8" ht="11.5" x14ac:dyDescent="0.25">
      <c r="A234" s="143" t="s">
        <v>92</v>
      </c>
      <c r="B234" s="132" t="s">
        <v>161</v>
      </c>
      <c r="C234" s="121" t="s">
        <v>51</v>
      </c>
      <c r="D234" s="121">
        <f>'Schedule 1'!D234</f>
        <v>1</v>
      </c>
      <c r="E234" s="121"/>
      <c r="F234" s="134"/>
      <c r="G234" s="134"/>
      <c r="H234" s="134"/>
    </row>
    <row r="235" spans="1:8" ht="11.5" x14ac:dyDescent="0.25">
      <c r="A235" s="135" t="s">
        <v>232</v>
      </c>
      <c r="B235" s="132" t="s">
        <v>176</v>
      </c>
      <c r="C235" s="121" t="s">
        <v>162</v>
      </c>
      <c r="D235" s="121">
        <f>'Schedule 1'!D235</f>
        <v>4</v>
      </c>
      <c r="E235" s="121"/>
      <c r="F235" s="134"/>
      <c r="G235" s="134"/>
      <c r="H235" s="134"/>
    </row>
    <row r="236" spans="1:8" s="144" customFormat="1" ht="11.5" x14ac:dyDescent="0.25">
      <c r="A236" s="135" t="s">
        <v>233</v>
      </c>
      <c r="B236" s="132" t="s">
        <v>178</v>
      </c>
      <c r="C236" s="121" t="s">
        <v>162</v>
      </c>
      <c r="D236" s="121">
        <f>'Schedule 1'!D236</f>
        <v>4</v>
      </c>
      <c r="E236" s="121"/>
      <c r="F236" s="134"/>
      <c r="G236" s="134"/>
      <c r="H236" s="134"/>
    </row>
    <row r="237" spans="1:8" s="144" customFormat="1" ht="11.5" x14ac:dyDescent="0.25">
      <c r="A237" s="135" t="s">
        <v>234</v>
      </c>
      <c r="B237" s="132" t="s">
        <v>180</v>
      </c>
      <c r="C237" s="121" t="s">
        <v>162</v>
      </c>
      <c r="D237" s="121">
        <f>'Schedule 1'!D237</f>
        <v>4</v>
      </c>
      <c r="E237" s="121"/>
      <c r="F237" s="134"/>
      <c r="G237" s="134"/>
      <c r="H237" s="134"/>
    </row>
    <row r="238" spans="1:8" ht="11.5" x14ac:dyDescent="0.25">
      <c r="A238" s="135" t="s">
        <v>235</v>
      </c>
      <c r="B238" s="132" t="s">
        <v>182</v>
      </c>
      <c r="C238" s="121" t="s">
        <v>162</v>
      </c>
      <c r="D238" s="121">
        <f>'Schedule 1'!D238</f>
        <v>4</v>
      </c>
      <c r="E238" s="121"/>
      <c r="F238" s="134"/>
      <c r="G238" s="134"/>
      <c r="H238" s="134"/>
    </row>
    <row r="239" spans="1:8" ht="11.5" x14ac:dyDescent="0.25">
      <c r="A239" s="135" t="s">
        <v>235</v>
      </c>
      <c r="B239" s="132" t="s">
        <v>184</v>
      </c>
      <c r="C239" s="121" t="s">
        <v>162</v>
      </c>
      <c r="D239" s="121">
        <f>'Schedule 1'!D239</f>
        <v>4</v>
      </c>
      <c r="E239" s="121"/>
      <c r="F239" s="134"/>
      <c r="G239" s="134"/>
      <c r="H239" s="134"/>
    </row>
    <row r="240" spans="1:8" ht="11.5" x14ac:dyDescent="0.25">
      <c r="A240" s="143" t="s">
        <v>236</v>
      </c>
      <c r="B240" s="132" t="s">
        <v>185</v>
      </c>
      <c r="C240" s="121"/>
      <c r="D240" s="121">
        <f>D234</f>
        <v>1</v>
      </c>
      <c r="E240" s="134"/>
      <c r="F240" s="134"/>
      <c r="G240" s="134"/>
      <c r="H240" s="134"/>
    </row>
    <row r="241" spans="1:8" ht="11.5" x14ac:dyDescent="0.25">
      <c r="A241" s="140"/>
      <c r="B241" s="131" t="s">
        <v>237</v>
      </c>
      <c r="C241" s="120"/>
      <c r="D241" s="120">
        <f>D240+D232+D224+D211+D194+D181</f>
        <v>12</v>
      </c>
      <c r="E241" s="134"/>
      <c r="F241" s="132"/>
      <c r="G241" s="139"/>
      <c r="H241" s="132"/>
    </row>
    <row r="242" spans="1:8" ht="11.5" x14ac:dyDescent="0.25">
      <c r="A242" s="140" t="s">
        <v>26</v>
      </c>
      <c r="B242" s="131" t="s">
        <v>27</v>
      </c>
      <c r="C242" s="121"/>
      <c r="D242" s="121"/>
      <c r="E242" s="134"/>
      <c r="F242" s="132"/>
      <c r="G242" s="134"/>
      <c r="H242" s="132"/>
    </row>
    <row r="243" spans="1:8" ht="11.5" x14ac:dyDescent="0.25">
      <c r="A243" s="148">
        <v>3.7</v>
      </c>
      <c r="B243" s="131" t="s">
        <v>238</v>
      </c>
      <c r="C243" s="120"/>
      <c r="D243" s="120"/>
      <c r="E243" s="134"/>
      <c r="F243" s="131"/>
      <c r="G243" s="134"/>
      <c r="H243" s="131"/>
    </row>
    <row r="244" spans="1:8" ht="11.5" x14ac:dyDescent="0.25">
      <c r="A244" s="132" t="s">
        <v>239</v>
      </c>
      <c r="B244" s="132" t="s">
        <v>161</v>
      </c>
      <c r="C244" s="121" t="s">
        <v>162</v>
      </c>
      <c r="D244" s="121">
        <f>'Schedule 1'!D244</f>
        <v>3</v>
      </c>
      <c r="E244" s="134"/>
      <c r="F244" s="132"/>
      <c r="G244" s="134"/>
      <c r="H244" s="132"/>
    </row>
    <row r="245" spans="1:8" ht="13" customHeight="1" x14ac:dyDescent="0.25">
      <c r="A245" s="132" t="s">
        <v>240</v>
      </c>
      <c r="B245" s="132" t="s">
        <v>241</v>
      </c>
      <c r="C245" s="121" t="s">
        <v>162</v>
      </c>
      <c r="D245" s="121">
        <f>'Schedule 1'!D245</f>
        <v>1</v>
      </c>
      <c r="E245" s="134"/>
      <c r="F245" s="132"/>
      <c r="G245" s="134"/>
      <c r="H245" s="132"/>
    </row>
    <row r="246" spans="1:8" ht="13" customHeight="1" x14ac:dyDescent="0.25">
      <c r="A246" s="132" t="s">
        <v>242</v>
      </c>
      <c r="B246" s="132" t="s">
        <v>166</v>
      </c>
      <c r="C246" s="121" t="s">
        <v>162</v>
      </c>
      <c r="D246" s="121">
        <f>'Schedule 1'!D246</f>
        <v>1</v>
      </c>
      <c r="E246" s="134"/>
      <c r="F246" s="132"/>
      <c r="G246" s="134"/>
      <c r="H246" s="132"/>
    </row>
    <row r="247" spans="1:8" ht="13" customHeight="1" x14ac:dyDescent="0.25">
      <c r="A247" s="132" t="s">
        <v>243</v>
      </c>
      <c r="B247" s="132" t="s">
        <v>168</v>
      </c>
      <c r="C247" s="121" t="s">
        <v>162</v>
      </c>
      <c r="D247" s="121">
        <f>'Schedule 1'!D247</f>
        <v>1</v>
      </c>
      <c r="E247" s="134"/>
      <c r="F247" s="132"/>
      <c r="G247" s="134"/>
      <c r="H247" s="132"/>
    </row>
    <row r="248" spans="1:8" ht="13" customHeight="1" x14ac:dyDescent="0.25">
      <c r="A248" s="132" t="s">
        <v>244</v>
      </c>
      <c r="B248" s="132" t="s">
        <v>170</v>
      </c>
      <c r="C248" s="121" t="s">
        <v>162</v>
      </c>
      <c r="D248" s="121">
        <f>'Schedule 1'!D248</f>
        <v>1</v>
      </c>
      <c r="E248" s="134"/>
      <c r="F248" s="132"/>
      <c r="G248" s="134"/>
      <c r="H248" s="132"/>
    </row>
    <row r="249" spans="1:8" ht="11.5" x14ac:dyDescent="0.25">
      <c r="A249" s="132" t="s">
        <v>245</v>
      </c>
      <c r="B249" s="132" t="s">
        <v>172</v>
      </c>
      <c r="C249" s="121" t="s">
        <v>162</v>
      </c>
      <c r="D249" s="121">
        <f>'Schedule 1'!D249</f>
        <v>3</v>
      </c>
      <c r="E249" s="134"/>
      <c r="F249" s="132"/>
      <c r="G249" s="134"/>
      <c r="H249" s="132"/>
    </row>
    <row r="250" spans="1:8" ht="11.5" x14ac:dyDescent="0.25">
      <c r="A250" s="132" t="s">
        <v>246</v>
      </c>
      <c r="B250" s="132" t="s">
        <v>174</v>
      </c>
      <c r="C250" s="121" t="s">
        <v>162</v>
      </c>
      <c r="D250" s="121">
        <f>'Schedule 1'!D250</f>
        <v>1</v>
      </c>
      <c r="E250" s="134"/>
      <c r="F250" s="132"/>
      <c r="G250" s="134"/>
      <c r="H250" s="132"/>
    </row>
    <row r="251" spans="1:8" ht="11.5" x14ac:dyDescent="0.25">
      <c r="A251" s="132" t="s">
        <v>247</v>
      </c>
      <c r="B251" s="132" t="s">
        <v>176</v>
      </c>
      <c r="C251" s="121" t="s">
        <v>162</v>
      </c>
      <c r="D251" s="121">
        <f>'Schedule 1'!D251</f>
        <v>4</v>
      </c>
      <c r="E251" s="134"/>
      <c r="F251" s="132"/>
      <c r="G251" s="134"/>
      <c r="H251" s="132"/>
    </row>
    <row r="252" spans="1:8" ht="11.5" x14ac:dyDescent="0.25">
      <c r="A252" s="132" t="s">
        <v>248</v>
      </c>
      <c r="B252" s="132" t="s">
        <v>178</v>
      </c>
      <c r="C252" s="121" t="s">
        <v>162</v>
      </c>
      <c r="D252" s="121">
        <f>'Schedule 1'!D252</f>
        <v>4</v>
      </c>
      <c r="E252" s="134"/>
      <c r="F252" s="132"/>
      <c r="G252" s="134"/>
      <c r="H252" s="132"/>
    </row>
    <row r="253" spans="1:8" ht="11.5" x14ac:dyDescent="0.25">
      <c r="A253" s="132" t="s">
        <v>249</v>
      </c>
      <c r="B253" s="132" t="s">
        <v>180</v>
      </c>
      <c r="C253" s="121" t="s">
        <v>162</v>
      </c>
      <c r="D253" s="121">
        <f>'Schedule 1'!D253</f>
        <v>12</v>
      </c>
      <c r="E253" s="134"/>
      <c r="F253" s="132"/>
      <c r="G253" s="134"/>
      <c r="H253" s="132"/>
    </row>
    <row r="254" spans="1:8" ht="11.5" x14ac:dyDescent="0.25">
      <c r="A254" s="132" t="s">
        <v>250</v>
      </c>
      <c r="B254" s="132" t="s">
        <v>182</v>
      </c>
      <c r="C254" s="121" t="s">
        <v>162</v>
      </c>
      <c r="D254" s="121">
        <f>'Schedule 1'!D254</f>
        <v>4</v>
      </c>
      <c r="E254" s="134"/>
      <c r="F254" s="132"/>
      <c r="G254" s="134"/>
      <c r="H254" s="132"/>
    </row>
    <row r="255" spans="1:8" ht="11.5" x14ac:dyDescent="0.25">
      <c r="A255" s="132" t="s">
        <v>251</v>
      </c>
      <c r="B255" s="132" t="s">
        <v>184</v>
      </c>
      <c r="C255" s="121" t="s">
        <v>162</v>
      </c>
      <c r="D255" s="121">
        <f>'Schedule 1'!D255</f>
        <v>4</v>
      </c>
      <c r="E255" s="134"/>
      <c r="F255" s="132"/>
      <c r="G255" s="134"/>
      <c r="H255" s="132"/>
    </row>
    <row r="256" spans="1:8" ht="11.5" x14ac:dyDescent="0.25">
      <c r="A256" s="143"/>
      <c r="B256" s="132" t="s">
        <v>185</v>
      </c>
      <c r="C256" s="121"/>
      <c r="D256" s="121">
        <f>'Schedule 1'!D256</f>
        <v>3</v>
      </c>
      <c r="E256" s="134"/>
      <c r="F256" s="132"/>
      <c r="G256" s="134"/>
      <c r="H256" s="132"/>
    </row>
    <row r="257" spans="1:8" ht="11.5" x14ac:dyDescent="0.25">
      <c r="A257" s="148">
        <v>3.8</v>
      </c>
      <c r="B257" s="131" t="s">
        <v>252</v>
      </c>
      <c r="C257" s="120"/>
      <c r="D257" s="120"/>
      <c r="E257" s="134"/>
      <c r="F257" s="131"/>
      <c r="G257" s="134"/>
      <c r="H257" s="131"/>
    </row>
    <row r="258" spans="1:8" ht="11.5" x14ac:dyDescent="0.25">
      <c r="A258" s="132" t="s">
        <v>253</v>
      </c>
      <c r="B258" s="132" t="s">
        <v>161</v>
      </c>
      <c r="C258" s="121" t="s">
        <v>162</v>
      </c>
      <c r="D258" s="121">
        <f>'Schedule 1'!D258</f>
        <v>1</v>
      </c>
      <c r="E258" s="134"/>
      <c r="F258" s="132"/>
      <c r="G258" s="134"/>
      <c r="H258" s="132"/>
    </row>
    <row r="259" spans="1:8" ht="11.5" x14ac:dyDescent="0.25">
      <c r="A259" s="132" t="s">
        <v>254</v>
      </c>
      <c r="B259" s="132" t="s">
        <v>241</v>
      </c>
      <c r="C259" s="121" t="s">
        <v>162</v>
      </c>
      <c r="D259" s="121">
        <f>'Schedule 1'!D259</f>
        <v>1</v>
      </c>
      <c r="E259" s="134"/>
      <c r="F259" s="132"/>
      <c r="G259" s="134"/>
      <c r="H259" s="132"/>
    </row>
    <row r="260" spans="1:8" ht="11.5" x14ac:dyDescent="0.25">
      <c r="A260" s="132" t="s">
        <v>255</v>
      </c>
      <c r="B260" s="132" t="s">
        <v>166</v>
      </c>
      <c r="C260" s="121" t="s">
        <v>162</v>
      </c>
      <c r="D260" s="121">
        <f>'Schedule 1'!D260</f>
        <v>1</v>
      </c>
      <c r="E260" s="134"/>
      <c r="F260" s="132"/>
      <c r="G260" s="134"/>
      <c r="H260" s="132"/>
    </row>
    <row r="261" spans="1:8" ht="11.5" x14ac:dyDescent="0.25">
      <c r="A261" s="132" t="s">
        <v>256</v>
      </c>
      <c r="B261" s="132" t="s">
        <v>168</v>
      </c>
      <c r="C261" s="121" t="s">
        <v>162</v>
      </c>
      <c r="D261" s="121">
        <f>'Schedule 1'!D261</f>
        <v>1</v>
      </c>
      <c r="E261" s="134"/>
      <c r="F261" s="132"/>
      <c r="G261" s="134"/>
      <c r="H261" s="132"/>
    </row>
    <row r="262" spans="1:8" ht="11.5" x14ac:dyDescent="0.25">
      <c r="A262" s="132" t="s">
        <v>257</v>
      </c>
      <c r="B262" s="132" t="s">
        <v>192</v>
      </c>
      <c r="C262" s="121" t="s">
        <v>162</v>
      </c>
      <c r="D262" s="121">
        <f>'Schedule 1'!D262</f>
        <v>1</v>
      </c>
      <c r="E262" s="134"/>
      <c r="F262" s="132"/>
      <c r="G262" s="134"/>
      <c r="H262" s="132"/>
    </row>
    <row r="263" spans="1:8" ht="11.5" x14ac:dyDescent="0.25">
      <c r="A263" s="132" t="s">
        <v>258</v>
      </c>
      <c r="B263" s="132" t="s">
        <v>172</v>
      </c>
      <c r="C263" s="121" t="s">
        <v>162</v>
      </c>
      <c r="D263" s="121">
        <f>'Schedule 1'!D263</f>
        <v>1</v>
      </c>
      <c r="E263" s="134"/>
      <c r="F263" s="132"/>
      <c r="G263" s="134"/>
      <c r="H263" s="132"/>
    </row>
    <row r="264" spans="1:8" ht="11.5" x14ac:dyDescent="0.25">
      <c r="A264" s="132" t="s">
        <v>259</v>
      </c>
      <c r="B264" s="132" t="s">
        <v>176</v>
      </c>
      <c r="C264" s="121" t="s">
        <v>162</v>
      </c>
      <c r="D264" s="121">
        <f>'Schedule 1'!D264</f>
        <v>4</v>
      </c>
      <c r="E264" s="134"/>
      <c r="F264" s="132"/>
      <c r="G264" s="134"/>
      <c r="H264" s="132"/>
    </row>
    <row r="265" spans="1:8" ht="11.5" x14ac:dyDescent="0.25">
      <c r="A265" s="132" t="s">
        <v>260</v>
      </c>
      <c r="B265" s="132" t="s">
        <v>178</v>
      </c>
      <c r="C265" s="121" t="s">
        <v>162</v>
      </c>
      <c r="D265" s="121">
        <f>'Schedule 1'!D265</f>
        <v>4</v>
      </c>
      <c r="E265" s="134"/>
      <c r="F265" s="132"/>
      <c r="G265" s="134"/>
      <c r="H265" s="132"/>
    </row>
    <row r="266" spans="1:8" ht="11.5" x14ac:dyDescent="0.25">
      <c r="A266" s="132" t="s">
        <v>261</v>
      </c>
      <c r="B266" s="132" t="s">
        <v>180</v>
      </c>
      <c r="C266" s="121" t="s">
        <v>162</v>
      </c>
      <c r="D266" s="121">
        <f>'Schedule 1'!D266</f>
        <v>4</v>
      </c>
      <c r="E266" s="134"/>
      <c r="F266" s="132"/>
      <c r="G266" s="134"/>
      <c r="H266" s="132"/>
    </row>
    <row r="267" spans="1:8" ht="11.5" x14ac:dyDescent="0.25">
      <c r="A267" s="132" t="s">
        <v>262</v>
      </c>
      <c r="B267" s="132" t="s">
        <v>182</v>
      </c>
      <c r="C267" s="121" t="s">
        <v>162</v>
      </c>
      <c r="D267" s="121">
        <f>'Schedule 1'!D267</f>
        <v>4</v>
      </c>
      <c r="E267" s="134"/>
      <c r="F267" s="132"/>
      <c r="G267" s="134"/>
      <c r="H267" s="132"/>
    </row>
    <row r="268" spans="1:8" ht="11.5" x14ac:dyDescent="0.25">
      <c r="A268" s="132" t="s">
        <v>263</v>
      </c>
      <c r="B268" s="132" t="s">
        <v>184</v>
      </c>
      <c r="C268" s="121" t="s">
        <v>162</v>
      </c>
      <c r="D268" s="121">
        <f>'Schedule 1'!D268</f>
        <v>4</v>
      </c>
      <c r="E268" s="134"/>
      <c r="F268" s="132"/>
      <c r="G268" s="134"/>
      <c r="H268" s="132"/>
    </row>
    <row r="269" spans="1:8" ht="13" customHeight="1" x14ac:dyDescent="0.25">
      <c r="A269" s="150"/>
      <c r="B269" s="132" t="s">
        <v>185</v>
      </c>
      <c r="C269" s="121"/>
      <c r="D269" s="121">
        <f>'Schedule 1'!D269</f>
        <v>1</v>
      </c>
      <c r="E269" s="134"/>
      <c r="F269" s="132"/>
      <c r="G269" s="134"/>
      <c r="H269" s="132"/>
    </row>
    <row r="270" spans="1:8" ht="13" customHeight="1" x14ac:dyDescent="0.25">
      <c r="A270" s="104" t="s">
        <v>0</v>
      </c>
      <c r="B270" s="105"/>
      <c r="C270" s="106"/>
      <c r="D270" s="106"/>
      <c r="E270" s="107"/>
      <c r="F270" s="105"/>
      <c r="G270" s="107"/>
      <c r="H270" s="108"/>
    </row>
    <row r="271" spans="1:8" ht="13.5" customHeight="1" x14ac:dyDescent="0.25">
      <c r="A271" s="110" t="s">
        <v>1</v>
      </c>
      <c r="B271" s="111"/>
      <c r="C271" s="112"/>
      <c r="D271" s="112"/>
      <c r="E271" s="113"/>
      <c r="F271" s="111"/>
      <c r="G271" s="113"/>
      <c r="H271" s="114"/>
    </row>
    <row r="272" spans="1:8" ht="13.5" customHeight="1" x14ac:dyDescent="0.25">
      <c r="A272" s="110" t="s">
        <v>603</v>
      </c>
      <c r="B272" s="111"/>
      <c r="C272" s="112"/>
      <c r="D272" s="112"/>
      <c r="E272" s="113"/>
      <c r="F272" s="111"/>
      <c r="G272" s="113"/>
      <c r="H272" s="114"/>
    </row>
    <row r="273" spans="1:8" ht="11.5" x14ac:dyDescent="0.25">
      <c r="A273" s="115" t="s">
        <v>604</v>
      </c>
      <c r="B273" s="116"/>
      <c r="C273" s="117"/>
      <c r="D273" s="117"/>
      <c r="E273" s="118"/>
      <c r="F273" s="116"/>
      <c r="G273" s="118"/>
      <c r="H273" s="119"/>
    </row>
    <row r="274" spans="1:8" ht="11.5" x14ac:dyDescent="0.25">
      <c r="A274" s="148">
        <v>3.9</v>
      </c>
      <c r="B274" s="131" t="s">
        <v>264</v>
      </c>
      <c r="C274" s="120"/>
      <c r="D274" s="120"/>
      <c r="E274" s="134"/>
      <c r="F274" s="131"/>
      <c r="G274" s="134"/>
      <c r="H274" s="131"/>
    </row>
    <row r="275" spans="1:8" ht="11.5" x14ac:dyDescent="0.25">
      <c r="A275" s="132" t="s">
        <v>265</v>
      </c>
      <c r="B275" s="132" t="s">
        <v>161</v>
      </c>
      <c r="C275" s="121" t="s">
        <v>162</v>
      </c>
      <c r="D275" s="121">
        <f>'Schedule 1'!D275</f>
        <v>1</v>
      </c>
      <c r="E275" s="134"/>
      <c r="F275" s="132"/>
      <c r="G275" s="134"/>
      <c r="H275" s="132"/>
    </row>
    <row r="276" spans="1:8" ht="11.5" x14ac:dyDescent="0.25">
      <c r="A276" s="132" t="s">
        <v>266</v>
      </c>
      <c r="B276" s="132" t="s">
        <v>241</v>
      </c>
      <c r="C276" s="121" t="s">
        <v>162</v>
      </c>
      <c r="D276" s="121">
        <f>'Schedule 1'!D276</f>
        <v>1</v>
      </c>
      <c r="E276" s="134"/>
      <c r="F276" s="132"/>
      <c r="G276" s="134"/>
      <c r="H276" s="132"/>
    </row>
    <row r="277" spans="1:8" ht="11.5" x14ac:dyDescent="0.25">
      <c r="A277" s="132" t="s">
        <v>267</v>
      </c>
      <c r="B277" s="132" t="s">
        <v>166</v>
      </c>
      <c r="C277" s="121" t="s">
        <v>162</v>
      </c>
      <c r="D277" s="121">
        <f>'Schedule 1'!D277</f>
        <v>1</v>
      </c>
      <c r="E277" s="134"/>
      <c r="F277" s="132"/>
      <c r="G277" s="134"/>
      <c r="H277" s="132"/>
    </row>
    <row r="278" spans="1:8" ht="11.5" x14ac:dyDescent="0.25">
      <c r="A278" s="132" t="s">
        <v>268</v>
      </c>
      <c r="B278" s="132" t="s">
        <v>168</v>
      </c>
      <c r="C278" s="121" t="s">
        <v>162</v>
      </c>
      <c r="D278" s="121">
        <f>'Schedule 1'!D278</f>
        <v>1</v>
      </c>
      <c r="E278" s="134"/>
      <c r="F278" s="132"/>
      <c r="G278" s="134"/>
      <c r="H278" s="132"/>
    </row>
    <row r="279" spans="1:8" ht="11.5" x14ac:dyDescent="0.25">
      <c r="A279" s="132" t="s">
        <v>269</v>
      </c>
      <c r="B279" s="132" t="s">
        <v>192</v>
      </c>
      <c r="C279" s="121" t="s">
        <v>162</v>
      </c>
      <c r="D279" s="121">
        <f>'Schedule 1'!D279</f>
        <v>1</v>
      </c>
      <c r="E279" s="134"/>
      <c r="F279" s="132"/>
      <c r="G279" s="134"/>
      <c r="H279" s="132"/>
    </row>
    <row r="280" spans="1:8" ht="11.5" x14ac:dyDescent="0.25">
      <c r="A280" s="132" t="s">
        <v>270</v>
      </c>
      <c r="B280" s="132" t="s">
        <v>172</v>
      </c>
      <c r="C280" s="121" t="s">
        <v>162</v>
      </c>
      <c r="D280" s="121">
        <f>'Schedule 1'!D280</f>
        <v>1</v>
      </c>
      <c r="E280" s="134"/>
      <c r="F280" s="132"/>
      <c r="G280" s="134"/>
      <c r="H280" s="132"/>
    </row>
    <row r="281" spans="1:8" ht="11.5" x14ac:dyDescent="0.25">
      <c r="A281" s="132" t="s">
        <v>271</v>
      </c>
      <c r="B281" s="132" t="s">
        <v>176</v>
      </c>
      <c r="C281" s="121" t="s">
        <v>162</v>
      </c>
      <c r="D281" s="121">
        <f>'Schedule 1'!D281</f>
        <v>4</v>
      </c>
      <c r="E281" s="134"/>
      <c r="F281" s="132"/>
      <c r="G281" s="134"/>
      <c r="H281" s="132"/>
    </row>
    <row r="282" spans="1:8" ht="11.5" x14ac:dyDescent="0.25">
      <c r="A282" s="132" t="s">
        <v>272</v>
      </c>
      <c r="B282" s="132" t="s">
        <v>178</v>
      </c>
      <c r="C282" s="121" t="s">
        <v>162</v>
      </c>
      <c r="D282" s="121">
        <f>'Schedule 1'!D282</f>
        <v>4</v>
      </c>
      <c r="E282" s="134"/>
      <c r="F282" s="132"/>
      <c r="G282" s="134"/>
      <c r="H282" s="132"/>
    </row>
    <row r="283" spans="1:8" ht="11.5" x14ac:dyDescent="0.25">
      <c r="A283" s="132" t="s">
        <v>273</v>
      </c>
      <c r="B283" s="132" t="s">
        <v>180</v>
      </c>
      <c r="C283" s="121" t="s">
        <v>162</v>
      </c>
      <c r="D283" s="121">
        <f>'Schedule 1'!D283</f>
        <v>4</v>
      </c>
      <c r="E283" s="134"/>
      <c r="F283" s="132"/>
      <c r="G283" s="134"/>
      <c r="H283" s="132"/>
    </row>
    <row r="284" spans="1:8" ht="11.5" x14ac:dyDescent="0.25">
      <c r="A284" s="132" t="s">
        <v>274</v>
      </c>
      <c r="B284" s="132" t="s">
        <v>182</v>
      </c>
      <c r="C284" s="121" t="s">
        <v>162</v>
      </c>
      <c r="D284" s="121">
        <f>'Schedule 1'!D284</f>
        <v>4</v>
      </c>
      <c r="E284" s="134"/>
      <c r="F284" s="132"/>
      <c r="G284" s="134"/>
      <c r="H284" s="132"/>
    </row>
    <row r="285" spans="1:8" ht="11.5" x14ac:dyDescent="0.25">
      <c r="A285" s="132" t="s">
        <v>275</v>
      </c>
      <c r="B285" s="132" t="s">
        <v>184</v>
      </c>
      <c r="C285" s="121" t="s">
        <v>162</v>
      </c>
      <c r="D285" s="121">
        <f>'Schedule 1'!D285</f>
        <v>4</v>
      </c>
      <c r="E285" s="134"/>
      <c r="F285" s="132"/>
      <c r="G285" s="134"/>
      <c r="H285" s="132"/>
    </row>
    <row r="286" spans="1:8" ht="11.5" x14ac:dyDescent="0.25">
      <c r="A286" s="143"/>
      <c r="B286" s="132" t="s">
        <v>185</v>
      </c>
      <c r="C286" s="121"/>
      <c r="D286" s="121">
        <f>'Schedule 1'!D286</f>
        <v>1</v>
      </c>
      <c r="E286" s="134"/>
      <c r="F286" s="132"/>
      <c r="G286" s="134"/>
      <c r="H286" s="132"/>
    </row>
    <row r="287" spans="1:8" ht="11.5" x14ac:dyDescent="0.25">
      <c r="A287" s="156">
        <v>3.1</v>
      </c>
      <c r="B287" s="131" t="s">
        <v>276</v>
      </c>
      <c r="C287" s="120"/>
      <c r="D287" s="120"/>
      <c r="E287" s="134"/>
      <c r="F287" s="131"/>
      <c r="G287" s="134"/>
      <c r="H287" s="131"/>
    </row>
    <row r="288" spans="1:8" ht="11.5" x14ac:dyDescent="0.25">
      <c r="A288" s="132" t="s">
        <v>277</v>
      </c>
      <c r="B288" s="132" t="s">
        <v>161</v>
      </c>
      <c r="C288" s="121" t="s">
        <v>162</v>
      </c>
      <c r="D288" s="121">
        <f>'Schedule 1'!D288</f>
        <v>1</v>
      </c>
      <c r="E288" s="134"/>
      <c r="F288" s="132"/>
      <c r="G288" s="134"/>
      <c r="H288" s="132"/>
    </row>
    <row r="289" spans="1:8" ht="11.5" x14ac:dyDescent="0.25">
      <c r="A289" s="132" t="s">
        <v>278</v>
      </c>
      <c r="B289" s="132" t="s">
        <v>241</v>
      </c>
      <c r="C289" s="121" t="s">
        <v>162</v>
      </c>
      <c r="D289" s="121">
        <f>'Schedule 1'!D289</f>
        <v>1</v>
      </c>
      <c r="E289" s="134"/>
      <c r="F289" s="132"/>
      <c r="G289" s="134"/>
      <c r="H289" s="132"/>
    </row>
    <row r="290" spans="1:8" ht="11.5" x14ac:dyDescent="0.25">
      <c r="A290" s="132" t="s">
        <v>279</v>
      </c>
      <c r="B290" s="132" t="s">
        <v>166</v>
      </c>
      <c r="C290" s="121" t="s">
        <v>162</v>
      </c>
      <c r="D290" s="121">
        <f>'Schedule 1'!D290</f>
        <v>1</v>
      </c>
      <c r="E290" s="134"/>
      <c r="F290" s="132"/>
      <c r="G290" s="134"/>
      <c r="H290" s="132"/>
    </row>
    <row r="291" spans="1:8" ht="11.5" x14ac:dyDescent="0.25">
      <c r="A291" s="132" t="s">
        <v>280</v>
      </c>
      <c r="B291" s="132" t="s">
        <v>168</v>
      </c>
      <c r="C291" s="121" t="s">
        <v>162</v>
      </c>
      <c r="D291" s="121">
        <f>'Schedule 1'!D291</f>
        <v>1</v>
      </c>
      <c r="E291" s="134"/>
      <c r="F291" s="132"/>
      <c r="G291" s="134"/>
      <c r="H291" s="132"/>
    </row>
    <row r="292" spans="1:8" ht="11.5" x14ac:dyDescent="0.25">
      <c r="A292" s="132" t="s">
        <v>281</v>
      </c>
      <c r="B292" s="132" t="s">
        <v>192</v>
      </c>
      <c r="C292" s="121" t="s">
        <v>162</v>
      </c>
      <c r="D292" s="121">
        <f>'Schedule 1'!D292</f>
        <v>1</v>
      </c>
      <c r="E292" s="134"/>
      <c r="F292" s="132"/>
      <c r="G292" s="134"/>
      <c r="H292" s="132"/>
    </row>
    <row r="293" spans="1:8" ht="11.5" x14ac:dyDescent="0.25">
      <c r="A293" s="132" t="s">
        <v>282</v>
      </c>
      <c r="B293" s="132" t="s">
        <v>172</v>
      </c>
      <c r="C293" s="121" t="s">
        <v>162</v>
      </c>
      <c r="D293" s="121">
        <f>'Schedule 1'!D293</f>
        <v>1</v>
      </c>
      <c r="E293" s="134"/>
      <c r="F293" s="132"/>
      <c r="G293" s="134"/>
      <c r="H293" s="132"/>
    </row>
    <row r="294" spans="1:8" ht="11.5" x14ac:dyDescent="0.25">
      <c r="A294" s="132" t="s">
        <v>283</v>
      </c>
      <c r="B294" s="132" t="s">
        <v>176</v>
      </c>
      <c r="C294" s="121" t="s">
        <v>162</v>
      </c>
      <c r="D294" s="121">
        <f>'Schedule 1'!D294</f>
        <v>4</v>
      </c>
      <c r="E294" s="134"/>
      <c r="F294" s="132"/>
      <c r="G294" s="134"/>
      <c r="H294" s="132"/>
    </row>
    <row r="295" spans="1:8" ht="11.5" x14ac:dyDescent="0.25">
      <c r="A295" s="132" t="s">
        <v>284</v>
      </c>
      <c r="B295" s="132" t="s">
        <v>178</v>
      </c>
      <c r="C295" s="121" t="s">
        <v>162</v>
      </c>
      <c r="D295" s="121">
        <f>'Schedule 1'!D295</f>
        <v>4</v>
      </c>
      <c r="E295" s="134"/>
      <c r="F295" s="132"/>
      <c r="G295" s="134"/>
      <c r="H295" s="132"/>
    </row>
    <row r="296" spans="1:8" ht="11.5" x14ac:dyDescent="0.25">
      <c r="A296" s="132" t="s">
        <v>285</v>
      </c>
      <c r="B296" s="132" t="s">
        <v>180</v>
      </c>
      <c r="C296" s="121" t="s">
        <v>162</v>
      </c>
      <c r="D296" s="121">
        <f>'Schedule 1'!D296</f>
        <v>4</v>
      </c>
      <c r="E296" s="134"/>
      <c r="F296" s="132"/>
      <c r="G296" s="134"/>
      <c r="H296" s="132"/>
    </row>
    <row r="297" spans="1:8" ht="11.5" x14ac:dyDescent="0.25">
      <c r="A297" s="132" t="s">
        <v>286</v>
      </c>
      <c r="B297" s="132" t="s">
        <v>182</v>
      </c>
      <c r="C297" s="121" t="s">
        <v>162</v>
      </c>
      <c r="D297" s="121">
        <f>'Schedule 1'!D297</f>
        <v>4</v>
      </c>
      <c r="E297" s="134"/>
      <c r="F297" s="132"/>
      <c r="G297" s="134"/>
      <c r="H297" s="132"/>
    </row>
    <row r="298" spans="1:8" ht="11.5" x14ac:dyDescent="0.25">
      <c r="A298" s="132" t="s">
        <v>287</v>
      </c>
      <c r="B298" s="132" t="s">
        <v>184</v>
      </c>
      <c r="C298" s="121" t="s">
        <v>162</v>
      </c>
      <c r="D298" s="121">
        <f>'Schedule 1'!D298</f>
        <v>4</v>
      </c>
      <c r="E298" s="134"/>
      <c r="F298" s="132"/>
      <c r="G298" s="134"/>
      <c r="H298" s="132"/>
    </row>
    <row r="299" spans="1:8" ht="11.5" x14ac:dyDescent="0.25">
      <c r="A299" s="143"/>
      <c r="B299" s="132" t="s">
        <v>185</v>
      </c>
      <c r="C299" s="121"/>
      <c r="D299" s="121">
        <f>'Schedule 1'!D299</f>
        <v>1</v>
      </c>
      <c r="E299" s="134"/>
      <c r="F299" s="132"/>
      <c r="G299" s="134"/>
      <c r="H299" s="132"/>
    </row>
    <row r="300" spans="1:8" ht="11.5" x14ac:dyDescent="0.25">
      <c r="A300" s="140">
        <v>3.11</v>
      </c>
      <c r="B300" s="131" t="s">
        <v>288</v>
      </c>
      <c r="C300" s="121"/>
      <c r="D300" s="121"/>
      <c r="E300" s="134"/>
      <c r="F300" s="132"/>
      <c r="G300" s="134"/>
      <c r="H300" s="132"/>
    </row>
    <row r="301" spans="1:8" ht="11.5" x14ac:dyDescent="0.25">
      <c r="A301" s="135" t="s">
        <v>289</v>
      </c>
      <c r="B301" s="132" t="s">
        <v>161</v>
      </c>
      <c r="C301" s="121" t="s">
        <v>162</v>
      </c>
      <c r="D301" s="121">
        <f>'Schedule 1'!D301</f>
        <v>5</v>
      </c>
      <c r="E301" s="134"/>
      <c r="F301" s="132"/>
      <c r="G301" s="134"/>
      <c r="H301" s="132"/>
    </row>
    <row r="302" spans="1:8" ht="11.5" x14ac:dyDescent="0.25">
      <c r="A302" s="135" t="s">
        <v>290</v>
      </c>
      <c r="B302" s="132" t="s">
        <v>241</v>
      </c>
      <c r="C302" s="121" t="s">
        <v>162</v>
      </c>
      <c r="D302" s="121">
        <f>'Schedule 1'!D302</f>
        <v>1</v>
      </c>
      <c r="E302" s="134"/>
      <c r="F302" s="132"/>
      <c r="G302" s="134"/>
      <c r="H302" s="132"/>
    </row>
    <row r="303" spans="1:8" ht="11.5" x14ac:dyDescent="0.25">
      <c r="A303" s="135" t="s">
        <v>291</v>
      </c>
      <c r="B303" s="132" t="s">
        <v>166</v>
      </c>
      <c r="C303" s="121" t="s">
        <v>162</v>
      </c>
      <c r="D303" s="121">
        <f>'Schedule 1'!D303</f>
        <v>3</v>
      </c>
      <c r="E303" s="134"/>
      <c r="F303" s="132"/>
      <c r="G303" s="134"/>
      <c r="H303" s="132"/>
    </row>
    <row r="304" spans="1:8" ht="11.5" x14ac:dyDescent="0.25">
      <c r="A304" s="135" t="s">
        <v>292</v>
      </c>
      <c r="B304" s="132" t="s">
        <v>168</v>
      </c>
      <c r="C304" s="121" t="s">
        <v>162</v>
      </c>
      <c r="D304" s="121">
        <f>'Schedule 1'!D304</f>
        <v>1</v>
      </c>
      <c r="E304" s="134"/>
      <c r="F304" s="132"/>
      <c r="G304" s="134"/>
      <c r="H304" s="132"/>
    </row>
    <row r="305" spans="1:8" ht="11.5" x14ac:dyDescent="0.25">
      <c r="A305" s="135" t="s">
        <v>293</v>
      </c>
      <c r="B305" s="132" t="s">
        <v>192</v>
      </c>
      <c r="C305" s="121" t="s">
        <v>162</v>
      </c>
      <c r="D305" s="121">
        <f>'Schedule 1'!D305</f>
        <v>1</v>
      </c>
      <c r="E305" s="134"/>
      <c r="F305" s="132"/>
      <c r="G305" s="134"/>
      <c r="H305" s="132"/>
    </row>
    <row r="306" spans="1:8" ht="11.5" x14ac:dyDescent="0.25">
      <c r="A306" s="135" t="s">
        <v>294</v>
      </c>
      <c r="B306" s="132" t="s">
        <v>172</v>
      </c>
      <c r="C306" s="121" t="s">
        <v>162</v>
      </c>
      <c r="D306" s="121">
        <f>'Schedule 1'!D306</f>
        <v>1</v>
      </c>
      <c r="E306" s="134"/>
      <c r="F306" s="132"/>
      <c r="G306" s="134"/>
      <c r="H306" s="132"/>
    </row>
    <row r="307" spans="1:8" ht="11.5" x14ac:dyDescent="0.25">
      <c r="A307" s="135" t="s">
        <v>295</v>
      </c>
      <c r="B307" s="132" t="s">
        <v>176</v>
      </c>
      <c r="C307" s="121" t="s">
        <v>162</v>
      </c>
      <c r="D307" s="121">
        <f>'Schedule 1'!D307</f>
        <v>4</v>
      </c>
      <c r="E307" s="134"/>
      <c r="F307" s="132"/>
      <c r="G307" s="134"/>
      <c r="H307" s="132"/>
    </row>
    <row r="308" spans="1:8" ht="11.5" x14ac:dyDescent="0.25">
      <c r="A308" s="135" t="s">
        <v>296</v>
      </c>
      <c r="B308" s="132" t="s">
        <v>178</v>
      </c>
      <c r="C308" s="121" t="s">
        <v>162</v>
      </c>
      <c r="D308" s="121">
        <f>'Schedule 1'!D308</f>
        <v>4</v>
      </c>
      <c r="E308" s="134"/>
      <c r="F308" s="132"/>
      <c r="G308" s="134"/>
      <c r="H308" s="132"/>
    </row>
    <row r="309" spans="1:8" ht="11.5" x14ac:dyDescent="0.25">
      <c r="A309" s="135" t="s">
        <v>297</v>
      </c>
      <c r="B309" s="132" t="s">
        <v>180</v>
      </c>
      <c r="C309" s="121" t="s">
        <v>162</v>
      </c>
      <c r="D309" s="121">
        <f>'Schedule 1'!D309</f>
        <v>20</v>
      </c>
      <c r="E309" s="134"/>
      <c r="F309" s="132"/>
      <c r="G309" s="134"/>
      <c r="H309" s="132"/>
    </row>
    <row r="310" spans="1:8" ht="11.5" x14ac:dyDescent="0.25">
      <c r="A310" s="135" t="s">
        <v>298</v>
      </c>
      <c r="B310" s="132" t="s">
        <v>182</v>
      </c>
      <c r="C310" s="121" t="s">
        <v>162</v>
      </c>
      <c r="D310" s="121">
        <f>'Schedule 1'!D310</f>
        <v>4</v>
      </c>
      <c r="E310" s="134"/>
      <c r="F310" s="132"/>
      <c r="G310" s="134"/>
      <c r="H310" s="132"/>
    </row>
    <row r="311" spans="1:8" ht="11.5" x14ac:dyDescent="0.25">
      <c r="A311" s="135" t="s">
        <v>299</v>
      </c>
      <c r="B311" s="132" t="s">
        <v>184</v>
      </c>
      <c r="C311" s="121" t="s">
        <v>162</v>
      </c>
      <c r="D311" s="121">
        <f>'Schedule 1'!D311</f>
        <v>4</v>
      </c>
      <c r="E311" s="134"/>
      <c r="F311" s="132"/>
      <c r="G311" s="134"/>
      <c r="H311" s="132"/>
    </row>
    <row r="312" spans="1:8" ht="11.5" x14ac:dyDescent="0.25">
      <c r="A312" s="135"/>
      <c r="B312" s="132" t="s">
        <v>185</v>
      </c>
      <c r="C312" s="121"/>
      <c r="D312" s="121">
        <f>'Schedule 1'!D312</f>
        <v>5</v>
      </c>
      <c r="E312" s="134"/>
      <c r="F312" s="132"/>
      <c r="G312" s="134"/>
      <c r="H312" s="132"/>
    </row>
    <row r="313" spans="1:8" ht="11.5" x14ac:dyDescent="0.25">
      <c r="A313" s="140">
        <v>3.12</v>
      </c>
      <c r="B313" s="131" t="s">
        <v>300</v>
      </c>
      <c r="C313" s="121"/>
      <c r="D313" s="121"/>
      <c r="E313" s="134"/>
      <c r="F313" s="134"/>
      <c r="G313" s="134"/>
      <c r="H313" s="134"/>
    </row>
    <row r="314" spans="1:8" ht="11.5" x14ac:dyDescent="0.25">
      <c r="A314" s="143" t="s">
        <v>301</v>
      </c>
      <c r="B314" s="132" t="s">
        <v>161</v>
      </c>
      <c r="C314" s="121" t="s">
        <v>51</v>
      </c>
      <c r="D314" s="121">
        <f>'Schedule 1'!D314</f>
        <v>1</v>
      </c>
      <c r="E314" s="121"/>
      <c r="F314" s="134"/>
      <c r="G314" s="134"/>
      <c r="H314" s="134"/>
    </row>
    <row r="315" spans="1:8" ht="11.5" x14ac:dyDescent="0.25">
      <c r="A315" s="143" t="s">
        <v>302</v>
      </c>
      <c r="B315" s="132" t="s">
        <v>241</v>
      </c>
      <c r="C315" s="121" t="s">
        <v>162</v>
      </c>
      <c r="D315" s="121">
        <f>'Schedule 1'!D315</f>
        <v>1</v>
      </c>
      <c r="E315" s="134"/>
      <c r="F315" s="132"/>
      <c r="G315" s="134"/>
      <c r="H315" s="132"/>
    </row>
    <row r="316" spans="1:8" ht="11.5" x14ac:dyDescent="0.25">
      <c r="A316" s="143" t="s">
        <v>303</v>
      </c>
      <c r="B316" s="132" t="s">
        <v>166</v>
      </c>
      <c r="C316" s="121" t="s">
        <v>162</v>
      </c>
      <c r="D316" s="121">
        <f>'Schedule 1'!D316</f>
        <v>1</v>
      </c>
      <c r="E316" s="134"/>
      <c r="F316" s="132"/>
      <c r="G316" s="134"/>
      <c r="H316" s="132"/>
    </row>
    <row r="317" spans="1:8" ht="11.5" x14ac:dyDescent="0.25">
      <c r="A317" s="143" t="s">
        <v>304</v>
      </c>
      <c r="B317" s="132" t="s">
        <v>168</v>
      </c>
      <c r="C317" s="121" t="s">
        <v>162</v>
      </c>
      <c r="D317" s="121">
        <f>'Schedule 1'!D317</f>
        <v>1</v>
      </c>
      <c r="E317" s="134"/>
      <c r="F317" s="132"/>
      <c r="G317" s="134"/>
      <c r="H317" s="132"/>
    </row>
    <row r="318" spans="1:8" ht="11.5" x14ac:dyDescent="0.25">
      <c r="A318" s="143" t="s">
        <v>305</v>
      </c>
      <c r="B318" s="132" t="s">
        <v>192</v>
      </c>
      <c r="C318" s="121" t="s">
        <v>162</v>
      </c>
      <c r="D318" s="121">
        <f>'Schedule 1'!D318</f>
        <v>1</v>
      </c>
      <c r="E318" s="134"/>
      <c r="F318" s="132"/>
      <c r="G318" s="134"/>
      <c r="H318" s="132"/>
    </row>
    <row r="319" spans="1:8" ht="11.5" x14ac:dyDescent="0.25">
      <c r="A319" s="143" t="s">
        <v>306</v>
      </c>
      <c r="B319" s="132" t="s">
        <v>172</v>
      </c>
      <c r="C319" s="121" t="s">
        <v>162</v>
      </c>
      <c r="D319" s="121">
        <f>'Schedule 1'!D319</f>
        <v>1</v>
      </c>
      <c r="E319" s="134"/>
      <c r="F319" s="132"/>
      <c r="G319" s="134"/>
      <c r="H319" s="132"/>
    </row>
    <row r="320" spans="1:8" ht="11.5" x14ac:dyDescent="0.25">
      <c r="A320" s="143" t="s">
        <v>307</v>
      </c>
      <c r="B320" s="132" t="s">
        <v>176</v>
      </c>
      <c r="C320" s="121" t="s">
        <v>162</v>
      </c>
      <c r="D320" s="121">
        <f>'Schedule 1'!D320</f>
        <v>4</v>
      </c>
      <c r="E320" s="121"/>
      <c r="F320" s="134"/>
      <c r="G320" s="134"/>
      <c r="H320" s="134"/>
    </row>
    <row r="321" spans="1:8" ht="11.5" x14ac:dyDescent="0.25">
      <c r="A321" s="143" t="s">
        <v>308</v>
      </c>
      <c r="B321" s="132" t="s">
        <v>178</v>
      </c>
      <c r="C321" s="121" t="s">
        <v>162</v>
      </c>
      <c r="D321" s="121">
        <f>'Schedule 1'!D321</f>
        <v>4</v>
      </c>
      <c r="E321" s="121"/>
      <c r="F321" s="134"/>
      <c r="G321" s="134"/>
      <c r="H321" s="134"/>
    </row>
    <row r="322" spans="1:8" ht="11.5" x14ac:dyDescent="0.25">
      <c r="A322" s="143" t="s">
        <v>309</v>
      </c>
      <c r="B322" s="132" t="s">
        <v>180</v>
      </c>
      <c r="C322" s="121" t="s">
        <v>162</v>
      </c>
      <c r="D322" s="121">
        <f>'Schedule 1'!D322</f>
        <v>4</v>
      </c>
      <c r="E322" s="121"/>
      <c r="F322" s="134"/>
      <c r="G322" s="134"/>
      <c r="H322" s="134"/>
    </row>
    <row r="323" spans="1:8" ht="11.5" x14ac:dyDescent="0.25">
      <c r="A323" s="143" t="s">
        <v>310</v>
      </c>
      <c r="B323" s="132" t="s">
        <v>182</v>
      </c>
      <c r="C323" s="121" t="s">
        <v>162</v>
      </c>
      <c r="D323" s="121">
        <f>'Schedule 1'!D323</f>
        <v>4</v>
      </c>
      <c r="E323" s="121"/>
      <c r="F323" s="134"/>
      <c r="G323" s="134"/>
      <c r="H323" s="134"/>
    </row>
    <row r="324" spans="1:8" ht="11.5" x14ac:dyDescent="0.25">
      <c r="A324" s="143" t="s">
        <v>311</v>
      </c>
      <c r="B324" s="132" t="s">
        <v>184</v>
      </c>
      <c r="C324" s="121" t="s">
        <v>162</v>
      </c>
      <c r="D324" s="121">
        <f>'Schedule 1'!D324</f>
        <v>4</v>
      </c>
      <c r="E324" s="121"/>
      <c r="F324" s="134"/>
      <c r="G324" s="134"/>
      <c r="H324" s="134"/>
    </row>
    <row r="325" spans="1:8" ht="11.5" x14ac:dyDescent="0.25">
      <c r="A325" s="143"/>
      <c r="B325" s="132" t="s">
        <v>185</v>
      </c>
      <c r="C325" s="121"/>
      <c r="D325" s="121">
        <f>'Schedule 1'!D325</f>
        <v>1</v>
      </c>
      <c r="E325" s="134"/>
      <c r="F325" s="134"/>
      <c r="G325" s="134"/>
      <c r="H325" s="134"/>
    </row>
    <row r="326" spans="1:8" ht="11.5" x14ac:dyDescent="0.25">
      <c r="A326" s="140">
        <v>3.13</v>
      </c>
      <c r="B326" s="131" t="s">
        <v>312</v>
      </c>
      <c r="C326" s="121"/>
      <c r="D326" s="121"/>
      <c r="E326" s="134"/>
      <c r="F326" s="132"/>
      <c r="G326" s="134"/>
      <c r="H326" s="132"/>
    </row>
    <row r="327" spans="1:8" ht="11.5" x14ac:dyDescent="0.25">
      <c r="A327" s="135" t="s">
        <v>313</v>
      </c>
      <c r="B327" s="132" t="s">
        <v>161</v>
      </c>
      <c r="C327" s="121" t="s">
        <v>162</v>
      </c>
      <c r="D327" s="121">
        <f>'Schedule 1'!D327</f>
        <v>1</v>
      </c>
      <c r="E327" s="134"/>
      <c r="F327" s="132"/>
      <c r="G327" s="134"/>
      <c r="H327" s="132"/>
    </row>
    <row r="328" spans="1:8" ht="11.5" x14ac:dyDescent="0.25">
      <c r="A328" s="135" t="s">
        <v>314</v>
      </c>
      <c r="B328" s="132" t="s">
        <v>241</v>
      </c>
      <c r="C328" s="121" t="s">
        <v>162</v>
      </c>
      <c r="D328" s="121">
        <f>'Schedule 1'!D328</f>
        <v>1</v>
      </c>
      <c r="E328" s="134"/>
      <c r="F328" s="132"/>
      <c r="G328" s="134"/>
      <c r="H328" s="132"/>
    </row>
    <row r="329" spans="1:8" ht="11.5" x14ac:dyDescent="0.25">
      <c r="A329" s="135" t="s">
        <v>315</v>
      </c>
      <c r="B329" s="132" t="s">
        <v>166</v>
      </c>
      <c r="C329" s="121" t="s">
        <v>162</v>
      </c>
      <c r="D329" s="121">
        <f>'Schedule 1'!D329</f>
        <v>1</v>
      </c>
      <c r="E329" s="134"/>
      <c r="F329" s="132"/>
      <c r="G329" s="134"/>
      <c r="H329" s="132"/>
    </row>
    <row r="330" spans="1:8" ht="11.5" x14ac:dyDescent="0.25">
      <c r="A330" s="135" t="s">
        <v>316</v>
      </c>
      <c r="B330" s="132" t="s">
        <v>168</v>
      </c>
      <c r="C330" s="121" t="s">
        <v>162</v>
      </c>
      <c r="D330" s="121">
        <f>'Schedule 1'!D330</f>
        <v>1</v>
      </c>
      <c r="E330" s="134"/>
      <c r="F330" s="132"/>
      <c r="G330" s="134"/>
      <c r="H330" s="132"/>
    </row>
    <row r="331" spans="1:8" ht="11.5" x14ac:dyDescent="0.25">
      <c r="A331" s="135" t="s">
        <v>317</v>
      </c>
      <c r="B331" s="132" t="s">
        <v>192</v>
      </c>
      <c r="C331" s="121" t="s">
        <v>162</v>
      </c>
      <c r="D331" s="121">
        <f>'Schedule 1'!D331</f>
        <v>1</v>
      </c>
      <c r="E331" s="134"/>
      <c r="F331" s="132"/>
      <c r="G331" s="134"/>
      <c r="H331" s="132"/>
    </row>
    <row r="332" spans="1:8" ht="11.5" x14ac:dyDescent="0.25">
      <c r="A332" s="135" t="s">
        <v>318</v>
      </c>
      <c r="B332" s="132" t="s">
        <v>172</v>
      </c>
      <c r="C332" s="121" t="s">
        <v>162</v>
      </c>
      <c r="D332" s="121">
        <f>'Schedule 1'!D332</f>
        <v>1</v>
      </c>
      <c r="E332" s="134"/>
      <c r="F332" s="132"/>
      <c r="G332" s="134"/>
      <c r="H332" s="132"/>
    </row>
    <row r="333" spans="1:8" ht="11.5" x14ac:dyDescent="0.25">
      <c r="A333" s="135" t="s">
        <v>319</v>
      </c>
      <c r="B333" s="132" t="s">
        <v>176</v>
      </c>
      <c r="C333" s="121" t="s">
        <v>162</v>
      </c>
      <c r="D333" s="121">
        <f>'Schedule 1'!D333</f>
        <v>4</v>
      </c>
      <c r="E333" s="134"/>
      <c r="F333" s="132"/>
      <c r="G333" s="134"/>
      <c r="H333" s="132"/>
    </row>
    <row r="334" spans="1:8" ht="11.5" x14ac:dyDescent="0.25">
      <c r="A334" s="135" t="s">
        <v>320</v>
      </c>
      <c r="B334" s="132" t="s">
        <v>178</v>
      </c>
      <c r="C334" s="121" t="s">
        <v>162</v>
      </c>
      <c r="D334" s="121">
        <f>'Schedule 1'!D334</f>
        <v>4</v>
      </c>
      <c r="E334" s="134"/>
      <c r="F334" s="132"/>
      <c r="G334" s="134"/>
      <c r="H334" s="132"/>
    </row>
    <row r="335" spans="1:8" ht="11.5" x14ac:dyDescent="0.25">
      <c r="A335" s="135" t="s">
        <v>321</v>
      </c>
      <c r="B335" s="132" t="s">
        <v>180</v>
      </c>
      <c r="C335" s="121" t="s">
        <v>162</v>
      </c>
      <c r="D335" s="121">
        <f>'Schedule 1'!D335</f>
        <v>4</v>
      </c>
      <c r="E335" s="134"/>
      <c r="F335" s="132"/>
      <c r="G335" s="134"/>
      <c r="H335" s="132"/>
    </row>
    <row r="336" spans="1:8" ht="11.5" x14ac:dyDescent="0.25">
      <c r="A336" s="135" t="s">
        <v>322</v>
      </c>
      <c r="B336" s="132" t="s">
        <v>182</v>
      </c>
      <c r="C336" s="121" t="s">
        <v>162</v>
      </c>
      <c r="D336" s="121">
        <f>'Schedule 1'!D336</f>
        <v>4</v>
      </c>
      <c r="E336" s="134"/>
      <c r="F336" s="132"/>
      <c r="G336" s="134"/>
      <c r="H336" s="132"/>
    </row>
    <row r="337" spans="1:8" ht="11.5" x14ac:dyDescent="0.25">
      <c r="A337" s="135" t="s">
        <v>323</v>
      </c>
      <c r="B337" s="132" t="s">
        <v>184</v>
      </c>
      <c r="C337" s="121" t="s">
        <v>162</v>
      </c>
      <c r="D337" s="121">
        <f>'Schedule 1'!D337</f>
        <v>4</v>
      </c>
      <c r="E337" s="134"/>
      <c r="F337" s="132"/>
      <c r="G337" s="134"/>
      <c r="H337" s="132"/>
    </row>
    <row r="338" spans="1:8" ht="11.5" x14ac:dyDescent="0.25">
      <c r="A338" s="135"/>
      <c r="B338" s="132" t="s">
        <v>185</v>
      </c>
      <c r="C338" s="121"/>
      <c r="D338" s="121">
        <f>'Schedule 1'!D338</f>
        <v>1</v>
      </c>
      <c r="E338" s="134"/>
      <c r="F338" s="132"/>
      <c r="G338" s="134"/>
      <c r="H338" s="132"/>
    </row>
    <row r="339" spans="1:8" ht="11.5" x14ac:dyDescent="0.25">
      <c r="A339" s="140">
        <v>3.14</v>
      </c>
      <c r="B339" s="131" t="s">
        <v>324</v>
      </c>
      <c r="C339" s="121"/>
      <c r="D339" s="121"/>
      <c r="E339" s="134"/>
      <c r="F339" s="134"/>
      <c r="G339" s="134"/>
      <c r="H339" s="134"/>
    </row>
    <row r="340" spans="1:8" ht="11.5" x14ac:dyDescent="0.25">
      <c r="A340" s="143" t="s">
        <v>325</v>
      </c>
      <c r="B340" s="132" t="s">
        <v>161</v>
      </c>
      <c r="C340" s="121" t="s">
        <v>162</v>
      </c>
      <c r="D340" s="121">
        <f>'Schedule 1'!D340</f>
        <v>1</v>
      </c>
      <c r="E340" s="121"/>
      <c r="F340" s="134"/>
      <c r="G340" s="134"/>
      <c r="H340" s="134"/>
    </row>
    <row r="341" spans="1:8" ht="11.5" x14ac:dyDescent="0.25">
      <c r="A341" s="143" t="s">
        <v>326</v>
      </c>
      <c r="B341" s="132" t="s">
        <v>176</v>
      </c>
      <c r="C341" s="121" t="s">
        <v>162</v>
      </c>
      <c r="D341" s="121">
        <f>'Schedule 1'!D341</f>
        <v>4</v>
      </c>
      <c r="E341" s="121"/>
      <c r="F341" s="134"/>
      <c r="G341" s="134"/>
      <c r="H341" s="134"/>
    </row>
    <row r="342" spans="1:8" ht="11.5" x14ac:dyDescent="0.25">
      <c r="A342" s="143" t="s">
        <v>327</v>
      </c>
      <c r="B342" s="132" t="s">
        <v>178</v>
      </c>
      <c r="C342" s="121" t="s">
        <v>162</v>
      </c>
      <c r="D342" s="121">
        <f>'Schedule 1'!D342</f>
        <v>4</v>
      </c>
      <c r="E342" s="121"/>
      <c r="F342" s="134"/>
      <c r="G342" s="134"/>
      <c r="H342" s="134"/>
    </row>
    <row r="343" spans="1:8" ht="11.5" x14ac:dyDescent="0.25">
      <c r="A343" s="143" t="s">
        <v>328</v>
      </c>
      <c r="B343" s="132" t="s">
        <v>180</v>
      </c>
      <c r="C343" s="121" t="s">
        <v>162</v>
      </c>
      <c r="D343" s="121">
        <f>'Schedule 1'!D343</f>
        <v>4</v>
      </c>
      <c r="E343" s="121"/>
      <c r="F343" s="134"/>
      <c r="G343" s="134"/>
      <c r="H343" s="134"/>
    </row>
    <row r="344" spans="1:8" ht="11.5" x14ac:dyDescent="0.25">
      <c r="A344" s="143" t="s">
        <v>329</v>
      </c>
      <c r="B344" s="132" t="s">
        <v>182</v>
      </c>
      <c r="C344" s="121" t="s">
        <v>162</v>
      </c>
      <c r="D344" s="121">
        <f>'Schedule 1'!D344</f>
        <v>4</v>
      </c>
      <c r="E344" s="121"/>
      <c r="F344" s="134"/>
      <c r="G344" s="134"/>
      <c r="H344" s="134"/>
    </row>
    <row r="345" spans="1:8" ht="11.5" x14ac:dyDescent="0.25">
      <c r="A345" s="143" t="s">
        <v>330</v>
      </c>
      <c r="B345" s="132" t="s">
        <v>184</v>
      </c>
      <c r="C345" s="121" t="s">
        <v>162</v>
      </c>
      <c r="D345" s="121">
        <f>'Schedule 1'!D345</f>
        <v>4</v>
      </c>
      <c r="E345" s="121"/>
      <c r="F345" s="134"/>
      <c r="G345" s="134"/>
      <c r="H345" s="134"/>
    </row>
    <row r="346" spans="1:8" ht="11.5" x14ac:dyDescent="0.25">
      <c r="A346" s="143"/>
      <c r="B346" s="132" t="s">
        <v>185</v>
      </c>
      <c r="C346" s="121"/>
      <c r="D346" s="121">
        <f>'Schedule 1'!D346</f>
        <v>1</v>
      </c>
      <c r="E346" s="134"/>
      <c r="F346" s="134"/>
      <c r="G346" s="134"/>
      <c r="H346" s="134"/>
    </row>
    <row r="347" spans="1:8" ht="34.5" x14ac:dyDescent="0.25">
      <c r="A347" s="140"/>
      <c r="B347" s="162" t="s">
        <v>607</v>
      </c>
      <c r="C347" s="121" t="s">
        <v>38</v>
      </c>
      <c r="D347" s="121">
        <v>1</v>
      </c>
      <c r="E347" s="134"/>
      <c r="F347" s="134"/>
      <c r="G347" s="134"/>
      <c r="H347" s="134"/>
    </row>
    <row r="348" spans="1:8" ht="11.5" x14ac:dyDescent="0.25">
      <c r="A348" s="140"/>
      <c r="B348" s="131" t="s">
        <v>331</v>
      </c>
      <c r="C348" s="120"/>
      <c r="D348" s="120">
        <f>D346+D338+D325+D312+D299+D286+D269+D256</f>
        <v>14</v>
      </c>
      <c r="E348" s="134"/>
      <c r="F348" s="132"/>
      <c r="G348" s="139"/>
      <c r="H348" s="132"/>
    </row>
    <row r="349" spans="1:8" ht="11.5" x14ac:dyDescent="0.25">
      <c r="A349" s="140"/>
      <c r="B349" s="131" t="s">
        <v>332</v>
      </c>
      <c r="C349" s="120"/>
      <c r="D349" s="120">
        <f>D348+D241</f>
        <v>26</v>
      </c>
      <c r="E349" s="134"/>
      <c r="F349" s="132"/>
      <c r="G349" s="139"/>
      <c r="H349" s="132"/>
    </row>
    <row r="350" spans="1:8" ht="11.5" x14ac:dyDescent="0.25">
      <c r="A350" s="148">
        <f>'Schedule 1'!A349</f>
        <v>3.15</v>
      </c>
      <c r="B350" s="131" t="s">
        <v>333</v>
      </c>
      <c r="C350" s="120"/>
      <c r="D350" s="120"/>
      <c r="E350" s="139"/>
      <c r="F350" s="131"/>
      <c r="G350" s="139"/>
      <c r="H350" s="131"/>
    </row>
    <row r="351" spans="1:8" ht="23" x14ac:dyDescent="0.25">
      <c r="A351" s="136" t="str">
        <f>'Schedule 1'!A350</f>
        <v>3.15.1</v>
      </c>
      <c r="B351" s="252" t="str">
        <f>'Schedule 1'!B350</f>
        <v>132S-SC Standard height +18m Body Extn +2m Leg Extn tower type tested up to destruction</v>
      </c>
      <c r="C351" s="136" t="str">
        <f>'Schedule 1'!C350</f>
        <v>each</v>
      </c>
      <c r="D351" s="136">
        <f>'Schedule 1'!D350</f>
        <v>1</v>
      </c>
      <c r="E351" s="139"/>
      <c r="F351" s="131"/>
      <c r="G351" s="139"/>
      <c r="H351" s="131"/>
    </row>
    <row r="352" spans="1:8" ht="36" customHeight="1" x14ac:dyDescent="0.25">
      <c r="A352" s="136" t="str">
        <f>'Schedule 1'!A351</f>
        <v>3.15.2</v>
      </c>
      <c r="B352" s="252" t="str">
        <f>'Schedule 1'!B351</f>
        <v>132T30-SC Standard height +12m Body Extn +2m Leg Extn tower type tested to 100% loading</v>
      </c>
      <c r="C352" s="136" t="str">
        <f>'Schedule 1'!C351</f>
        <v>each</v>
      </c>
      <c r="D352" s="136">
        <f>'Schedule 1'!D351</f>
        <v>1</v>
      </c>
      <c r="E352" s="139"/>
      <c r="F352" s="131"/>
      <c r="G352" s="139"/>
      <c r="H352" s="131"/>
    </row>
    <row r="353" spans="1:8" ht="39" customHeight="1" x14ac:dyDescent="0.25">
      <c r="A353" s="136" t="str">
        <f>'Schedule 1'!A352</f>
        <v>3.15.3</v>
      </c>
      <c r="B353" s="252" t="str">
        <f>'Schedule 1'!B352</f>
        <v>132T60-SC Standard height +12m Body Extn +2m Leg Extn tower type tested to 100% loading</v>
      </c>
      <c r="C353" s="136" t="str">
        <f>'Schedule 1'!C352</f>
        <v>each</v>
      </c>
      <c r="D353" s="136">
        <f>'Schedule 1'!D352</f>
        <v>1</v>
      </c>
      <c r="E353" s="139"/>
      <c r="F353" s="131"/>
      <c r="G353" s="139"/>
      <c r="H353" s="131"/>
    </row>
    <row r="354" spans="1:8" ht="39" customHeight="1" x14ac:dyDescent="0.25">
      <c r="A354" s="136" t="str">
        <f>'Schedule 1'!A353</f>
        <v>3.15.4</v>
      </c>
      <c r="B354" s="252" t="str">
        <f>'Schedule 1'!B353</f>
        <v>132SPECIAL-DC Standard height +12m Body Extn +2m Leg Extn tower type tested to 100% loading</v>
      </c>
      <c r="C354" s="136" t="str">
        <f>'Schedule 1'!C353</f>
        <v>each</v>
      </c>
      <c r="D354" s="136">
        <f>'Schedule 1'!D353</f>
        <v>1</v>
      </c>
      <c r="E354" s="139"/>
      <c r="F354" s="131"/>
      <c r="G354" s="139"/>
      <c r="H354" s="131"/>
    </row>
    <row r="355" spans="1:8" ht="23" x14ac:dyDescent="0.25">
      <c r="A355" s="136" t="str">
        <f>'Schedule 1'!A354</f>
        <v>3.15.5</v>
      </c>
      <c r="B355" s="252" t="str">
        <f>'Schedule 1'!B354</f>
        <v>132S-DC Standard height +12m Body Extn +2m Leg Extn tower type tested up to destruction</v>
      </c>
      <c r="C355" s="136" t="str">
        <f>'Schedule 1'!C354</f>
        <v>each</v>
      </c>
      <c r="D355" s="136">
        <f>'Schedule 1'!D354</f>
        <v>1</v>
      </c>
      <c r="E355" s="139"/>
      <c r="F355" s="131"/>
      <c r="G355" s="139"/>
      <c r="H355" s="131"/>
    </row>
    <row r="356" spans="1:8" ht="39" customHeight="1" x14ac:dyDescent="0.25">
      <c r="A356" s="136" t="str">
        <f>'Schedule 1'!A355</f>
        <v>3.15.6</v>
      </c>
      <c r="B356" s="252" t="str">
        <f>'Schedule 1'!B355</f>
        <v>132T10-DC Standard height +12m Body Extn+2m Leg Extn tower type tested to 100% loading</v>
      </c>
      <c r="C356" s="136" t="str">
        <f>'Schedule 1'!C355</f>
        <v>each</v>
      </c>
      <c r="D356" s="136">
        <f>'Schedule 1'!D355</f>
        <v>1</v>
      </c>
      <c r="E356" s="139"/>
      <c r="F356" s="131"/>
      <c r="G356" s="139"/>
      <c r="H356" s="131"/>
    </row>
    <row r="357" spans="1:8" ht="39.75" customHeight="1" x14ac:dyDescent="0.25">
      <c r="A357" s="136" t="str">
        <f>'Schedule 1'!A356</f>
        <v>3.15.7</v>
      </c>
      <c r="B357" s="252" t="str">
        <f>'Schedule 1'!B356</f>
        <v>132T60-DC Standard height +12m Body Extn+2m Leg Extn tower type tested to 100% loading</v>
      </c>
      <c r="C357" s="136" t="str">
        <f>'Schedule 1'!C356</f>
        <v>each</v>
      </c>
      <c r="D357" s="136">
        <f>'Schedule 1'!D356</f>
        <v>1</v>
      </c>
      <c r="E357" s="139"/>
      <c r="F357" s="131"/>
      <c r="G357" s="139"/>
      <c r="H357" s="131"/>
    </row>
    <row r="358" spans="1:8" ht="23" x14ac:dyDescent="0.25">
      <c r="A358" s="136" t="str">
        <f>'Schedule 1'!A357</f>
        <v>3.15.8</v>
      </c>
      <c r="B358" s="252" t="str">
        <f>'Schedule 1'!B357</f>
        <v>132TT-DC Standard height +12mBody Extn+2m Leg Extn tower type to 100% loading</v>
      </c>
      <c r="C358" s="136" t="str">
        <f>'Schedule 1'!C357</f>
        <v>each</v>
      </c>
      <c r="D358" s="136">
        <f>'Schedule 1'!D357</f>
        <v>1</v>
      </c>
      <c r="E358" s="139"/>
      <c r="F358" s="131"/>
      <c r="G358" s="139"/>
      <c r="H358" s="131"/>
    </row>
    <row r="359" spans="1:8" ht="23" x14ac:dyDescent="0.25">
      <c r="A359" s="136" t="str">
        <f>'Schedule 1'!A358</f>
        <v>3.15.9</v>
      </c>
      <c r="B359" s="252" t="str">
        <f>'Schedule 1'!B358</f>
        <v>132-SPECIAL-DC Standard height+12mBody Extn+2m Leg Extn tower type to 100% loading</v>
      </c>
      <c r="C359" s="136" t="str">
        <f>'Schedule 1'!C358</f>
        <v>each</v>
      </c>
      <c r="D359" s="136">
        <f>'Schedule 1'!D358</f>
        <v>1</v>
      </c>
      <c r="E359" s="139"/>
      <c r="F359" s="131"/>
      <c r="G359" s="139"/>
      <c r="H359" s="131"/>
    </row>
    <row r="360" spans="1:8" ht="23" x14ac:dyDescent="0.25">
      <c r="A360" s="136" t="str">
        <f>'Schedule 1'!A359</f>
        <v>3.15.10</v>
      </c>
      <c r="B360" s="252" t="str">
        <f>'Schedule 1'!B359</f>
        <v>400S-DC Standard height +18m Body Extn +2m Leg Extn tower type tested up to destruction</v>
      </c>
      <c r="C360" s="136" t="str">
        <f>'Schedule 1'!C359</f>
        <v>each</v>
      </c>
      <c r="D360" s="136">
        <f>'Schedule 1'!D359</f>
        <v>1</v>
      </c>
      <c r="E360" s="139"/>
      <c r="F360" s="131"/>
      <c r="G360" s="139"/>
      <c r="H360" s="131"/>
    </row>
    <row r="361" spans="1:8" ht="39" customHeight="1" x14ac:dyDescent="0.25">
      <c r="A361" s="136" t="str">
        <f>'Schedule 1'!A360</f>
        <v>3.15.11</v>
      </c>
      <c r="B361" s="252" t="str">
        <f>'Schedule 1'!B360</f>
        <v>400T10 DC Standard height +12m Body Extn +2m Leg Extn tower type tested to 100% loading</v>
      </c>
      <c r="C361" s="136" t="str">
        <f>'Schedule 1'!C360</f>
        <v>each</v>
      </c>
      <c r="D361" s="136">
        <f>'Schedule 1'!D360</f>
        <v>1</v>
      </c>
      <c r="E361" s="134"/>
      <c r="F361" s="132"/>
      <c r="G361" s="134"/>
      <c r="H361" s="132"/>
    </row>
    <row r="362" spans="1:8" ht="41.25" customHeight="1" x14ac:dyDescent="0.25">
      <c r="A362" s="136" t="str">
        <f>'Schedule 1'!A361</f>
        <v>3.15.12</v>
      </c>
      <c r="B362" s="252" t="str">
        <f>'Schedule 1'!B361</f>
        <v>400T30 DC Standard height +12m Body Extn +2m Leg Extn tower type tested to 100% loading</v>
      </c>
      <c r="C362" s="136" t="str">
        <f>'Schedule 1'!C361</f>
        <v>each</v>
      </c>
      <c r="D362" s="136">
        <f>'Schedule 1'!D361</f>
        <v>1</v>
      </c>
      <c r="E362" s="134"/>
      <c r="F362" s="132"/>
      <c r="G362" s="134"/>
      <c r="H362" s="132"/>
    </row>
    <row r="363" spans="1:8" ht="40.5" customHeight="1" x14ac:dyDescent="0.25">
      <c r="A363" s="136" t="str">
        <f>'Schedule 1'!A362</f>
        <v>3.15.13</v>
      </c>
      <c r="B363" s="252" t="str">
        <f>'Schedule 1'!B362</f>
        <v>400T60DC  Standard height +12m Body Extn +2m Leg Extn tower type tested to 100% loading</v>
      </c>
      <c r="C363" s="136" t="str">
        <f>'Schedule 1'!C362</f>
        <v>each</v>
      </c>
      <c r="D363" s="136">
        <f>'Schedule 1'!D362</f>
        <v>1</v>
      </c>
      <c r="E363" s="134"/>
      <c r="F363" s="132"/>
      <c r="G363" s="134"/>
      <c r="H363" s="132"/>
    </row>
    <row r="364" spans="1:8" ht="41.25" customHeight="1" x14ac:dyDescent="0.25">
      <c r="A364" s="136" t="str">
        <f>'Schedule 1'!A363</f>
        <v>3.15.14</v>
      </c>
      <c r="B364" s="252" t="str">
        <f>'Schedule 1'!B363</f>
        <v>400T90 DC Standard height +12m Body Extn +2m Leg Extn tower type tested to 100% loading</v>
      </c>
      <c r="C364" s="136" t="str">
        <f>'Schedule 1'!C363</f>
        <v>each</v>
      </c>
      <c r="D364" s="136">
        <f>'Schedule 1'!D363</f>
        <v>1</v>
      </c>
      <c r="E364" s="134"/>
      <c r="F364" s="132"/>
      <c r="G364" s="134"/>
      <c r="H364" s="132"/>
    </row>
    <row r="365" spans="1:8" ht="40.5" customHeight="1" x14ac:dyDescent="0.25">
      <c r="A365" s="136" t="str">
        <f>'Schedule 1'!A364</f>
        <v>3.15.15</v>
      </c>
      <c r="B365" s="252" t="str">
        <f>'Schedule 1'!B364</f>
        <v>D400TRDC  Standard height +12m Body Extn +2m Leg Extn tower type tested to 100% loading</v>
      </c>
      <c r="C365" s="136" t="str">
        <f>'Schedule 1'!C364</f>
        <v>each</v>
      </c>
      <c r="D365" s="136">
        <f>'Schedule 1'!D364</f>
        <v>1</v>
      </c>
      <c r="E365" s="134"/>
      <c r="F365" s="132"/>
      <c r="G365" s="134"/>
      <c r="H365" s="132"/>
    </row>
    <row r="366" spans="1:8" ht="11.5" x14ac:dyDescent="0.25">
      <c r="A366" s="143"/>
      <c r="B366" s="151" t="s">
        <v>356</v>
      </c>
      <c r="C366" s="121"/>
      <c r="D366" s="121"/>
      <c r="E366" s="134"/>
      <c r="F366" s="132"/>
      <c r="G366" s="139"/>
      <c r="H366" s="132"/>
    </row>
    <row r="367" spans="1:8" ht="11.5" x14ac:dyDescent="0.25">
      <c r="A367" s="148">
        <v>3.17</v>
      </c>
      <c r="B367" s="131" t="s">
        <v>608</v>
      </c>
      <c r="C367" s="121" t="s">
        <v>38</v>
      </c>
      <c r="D367" s="121">
        <v>1</v>
      </c>
      <c r="E367" s="139"/>
      <c r="F367" s="131"/>
      <c r="G367" s="139"/>
      <c r="H367" s="131"/>
    </row>
    <row r="368" spans="1:8" ht="13" customHeight="1" x14ac:dyDescent="0.25">
      <c r="A368" s="131" t="s">
        <v>185</v>
      </c>
      <c r="B368" s="132"/>
      <c r="C368" s="121"/>
      <c r="D368" s="121"/>
      <c r="E368" s="134"/>
      <c r="F368" s="132"/>
      <c r="G368" s="139"/>
      <c r="H368" s="132"/>
    </row>
    <row r="369" spans="1:8" ht="13" customHeight="1" x14ac:dyDescent="0.25">
      <c r="A369" s="104" t="str">
        <f>A1</f>
        <v>400/132kV MAKINDU Transmission lines- LILO</v>
      </c>
      <c r="B369" s="105"/>
      <c r="C369" s="106"/>
      <c r="D369" s="106"/>
      <c r="E369" s="107"/>
      <c r="F369" s="105"/>
      <c r="G369" s="107"/>
      <c r="H369" s="108"/>
    </row>
    <row r="370" spans="1:8" ht="11.25" customHeight="1" x14ac:dyDescent="0.25">
      <c r="A370" s="110" t="s">
        <v>1</v>
      </c>
      <c r="B370" s="111"/>
      <c r="C370" s="112"/>
      <c r="D370" s="112"/>
      <c r="E370" s="113"/>
      <c r="F370" s="111"/>
      <c r="G370" s="113"/>
      <c r="H370" s="114"/>
    </row>
    <row r="371" spans="1:8" ht="13.5" customHeight="1" x14ac:dyDescent="0.25">
      <c r="A371" s="110" t="s">
        <v>603</v>
      </c>
      <c r="B371" s="111"/>
      <c r="C371" s="112"/>
      <c r="D371" s="112"/>
      <c r="E371" s="113"/>
      <c r="F371" s="111"/>
      <c r="G371" s="113"/>
      <c r="H371" s="114"/>
    </row>
    <row r="372" spans="1:8" ht="11.5" x14ac:dyDescent="0.25">
      <c r="A372" s="115" t="s">
        <v>604</v>
      </c>
      <c r="B372" s="116"/>
      <c r="C372" s="117"/>
      <c r="D372" s="117"/>
      <c r="E372" s="118"/>
      <c r="F372" s="116"/>
      <c r="G372" s="118"/>
      <c r="H372" s="119"/>
    </row>
    <row r="373" spans="1:8" ht="11.5" x14ac:dyDescent="0.25">
      <c r="A373" s="148" t="s">
        <v>357</v>
      </c>
      <c r="B373" s="131" t="s">
        <v>609</v>
      </c>
      <c r="C373" s="121"/>
      <c r="D373" s="121"/>
      <c r="E373" s="134"/>
      <c r="F373" s="132"/>
      <c r="G373" s="134"/>
      <c r="H373" s="132"/>
    </row>
    <row r="374" spans="1:8" ht="11.5" x14ac:dyDescent="0.25">
      <c r="A374" s="148">
        <v>4.0999999999999996</v>
      </c>
      <c r="B374" s="131" t="s">
        <v>359</v>
      </c>
      <c r="C374" s="120"/>
      <c r="D374" s="120"/>
      <c r="E374" s="139"/>
      <c r="F374" s="131"/>
      <c r="G374" s="139"/>
      <c r="H374" s="131"/>
    </row>
    <row r="375" spans="1:8" ht="11.5" x14ac:dyDescent="0.25">
      <c r="A375" s="132" t="s">
        <v>360</v>
      </c>
      <c r="B375" s="132" t="s">
        <v>361</v>
      </c>
      <c r="C375" s="121" t="s">
        <v>362</v>
      </c>
      <c r="D375" s="121">
        <v>9</v>
      </c>
      <c r="E375" s="134"/>
      <c r="F375" s="132"/>
      <c r="G375" s="134"/>
      <c r="H375" s="132"/>
    </row>
    <row r="376" spans="1:8" ht="11.5" x14ac:dyDescent="0.25">
      <c r="A376" s="132" t="s">
        <v>363</v>
      </c>
      <c r="B376" s="132" t="s">
        <v>364</v>
      </c>
      <c r="C376" s="121" t="s">
        <v>362</v>
      </c>
      <c r="D376" s="121">
        <v>9</v>
      </c>
      <c r="E376" s="134"/>
      <c r="F376" s="132"/>
      <c r="G376" s="134"/>
      <c r="H376" s="132"/>
    </row>
    <row r="377" spans="1:8" ht="11.5" x14ac:dyDescent="0.25">
      <c r="A377" s="132" t="s">
        <v>365</v>
      </c>
      <c r="B377" s="132" t="s">
        <v>366</v>
      </c>
      <c r="C377" s="121" t="s">
        <v>362</v>
      </c>
      <c r="D377" s="121">
        <f>2*3*2*(D242-D182)*0.5+12</f>
        <v>12</v>
      </c>
      <c r="E377" s="134"/>
      <c r="F377" s="132"/>
      <c r="G377" s="134"/>
      <c r="H377" s="132"/>
    </row>
    <row r="378" spans="1:8" ht="11.5" x14ac:dyDescent="0.25">
      <c r="A378" s="132" t="s">
        <v>367</v>
      </c>
      <c r="B378" s="132" t="s">
        <v>368</v>
      </c>
      <c r="C378" s="121" t="s">
        <v>362</v>
      </c>
      <c r="D378" s="121">
        <f>2*3*2*(D241-D181)*0.5</f>
        <v>54</v>
      </c>
      <c r="E378" s="134"/>
      <c r="F378" s="132"/>
      <c r="G378" s="134"/>
      <c r="H378" s="132"/>
    </row>
    <row r="379" spans="1:8" ht="11.5" x14ac:dyDescent="0.25">
      <c r="A379" s="132" t="s">
        <v>369</v>
      </c>
      <c r="B379" s="132" t="s">
        <v>370</v>
      </c>
      <c r="C379" s="121" t="s">
        <v>362</v>
      </c>
      <c r="D379" s="121">
        <f>D211*3+D224*6+D232*6</f>
        <v>39</v>
      </c>
      <c r="E379" s="134"/>
      <c r="F379" s="132"/>
      <c r="G379" s="134"/>
      <c r="H379" s="132"/>
    </row>
    <row r="380" spans="1:8" ht="11.5" x14ac:dyDescent="0.25">
      <c r="A380" s="132"/>
      <c r="B380" s="131" t="s">
        <v>371</v>
      </c>
      <c r="C380" s="121"/>
      <c r="D380" s="121"/>
      <c r="E380" s="134"/>
      <c r="F380" s="132"/>
      <c r="G380" s="139"/>
      <c r="H380" s="132"/>
    </row>
    <row r="381" spans="1:8" ht="11.5" x14ac:dyDescent="0.25">
      <c r="A381" s="148">
        <v>4.2</v>
      </c>
      <c r="B381" s="131" t="s">
        <v>372</v>
      </c>
      <c r="C381" s="120"/>
      <c r="D381" s="120"/>
      <c r="E381" s="134"/>
      <c r="F381" s="131"/>
      <c r="G381" s="134"/>
      <c r="H381" s="131"/>
    </row>
    <row r="382" spans="1:8" ht="23" x14ac:dyDescent="0.25">
      <c r="A382" s="132" t="s">
        <v>373</v>
      </c>
      <c r="B382" s="141" t="s">
        <v>374</v>
      </c>
      <c r="C382" s="121" t="s">
        <v>375</v>
      </c>
      <c r="D382" s="121">
        <f>'Schedule 1'!D381</f>
        <v>60</v>
      </c>
      <c r="E382" s="134"/>
      <c r="F382" s="132"/>
      <c r="G382" s="134"/>
      <c r="H382" s="132"/>
    </row>
    <row r="383" spans="1:8" ht="11.5" x14ac:dyDescent="0.25">
      <c r="A383" s="132" t="s">
        <v>376</v>
      </c>
      <c r="B383" s="132" t="s">
        <v>377</v>
      </c>
      <c r="C383" s="121" t="s">
        <v>162</v>
      </c>
      <c r="D383" s="121">
        <f>D241*2*3*7</f>
        <v>504</v>
      </c>
      <c r="E383" s="134"/>
      <c r="F383" s="132"/>
      <c r="G383" s="134"/>
      <c r="H383" s="132"/>
    </row>
    <row r="384" spans="1:8" ht="11.5" x14ac:dyDescent="0.25">
      <c r="A384" s="132"/>
      <c r="B384" s="131" t="s">
        <v>378</v>
      </c>
      <c r="C384" s="121"/>
      <c r="D384" s="121"/>
      <c r="E384" s="134"/>
      <c r="F384" s="132"/>
      <c r="G384" s="139"/>
      <c r="H384" s="132"/>
    </row>
    <row r="385" spans="1:8" ht="11.5" x14ac:dyDescent="0.25">
      <c r="A385" s="148">
        <v>4.3</v>
      </c>
      <c r="B385" s="131" t="s">
        <v>379</v>
      </c>
      <c r="C385" s="120"/>
      <c r="D385" s="120"/>
      <c r="E385" s="134"/>
      <c r="F385" s="131"/>
      <c r="G385" s="134"/>
      <c r="H385" s="131"/>
    </row>
    <row r="386" spans="1:8" ht="34.5" x14ac:dyDescent="0.25">
      <c r="A386" s="132" t="s">
        <v>380</v>
      </c>
      <c r="B386" s="141" t="s">
        <v>610</v>
      </c>
      <c r="C386" s="121" t="s">
        <v>375</v>
      </c>
      <c r="D386" s="121">
        <f>'Schedule 1'!D385</f>
        <v>6</v>
      </c>
      <c r="E386" s="134"/>
      <c r="F386" s="132"/>
      <c r="G386" s="134"/>
      <c r="H386" s="132"/>
    </row>
    <row r="387" spans="1:8" ht="11.5" x14ac:dyDescent="0.25">
      <c r="A387" s="132" t="s">
        <v>382</v>
      </c>
      <c r="B387" s="132" t="s">
        <v>383</v>
      </c>
      <c r="C387" s="121" t="s">
        <v>362</v>
      </c>
      <c r="D387" s="121">
        <f>D181</f>
        <v>3</v>
      </c>
      <c r="E387" s="134"/>
      <c r="F387" s="132"/>
      <c r="G387" s="134"/>
      <c r="H387" s="132"/>
    </row>
    <row r="388" spans="1:8" ht="34.5" x14ac:dyDescent="0.25">
      <c r="A388" s="132" t="s">
        <v>384</v>
      </c>
      <c r="B388" s="141" t="s">
        <v>581</v>
      </c>
      <c r="C388" s="121" t="s">
        <v>362</v>
      </c>
      <c r="D388" s="121">
        <f>'Schedule 1'!D387</f>
        <v>2</v>
      </c>
      <c r="E388" s="134"/>
      <c r="F388" s="132"/>
      <c r="G388" s="134"/>
      <c r="H388" s="132"/>
    </row>
    <row r="389" spans="1:8" ht="23" x14ac:dyDescent="0.25">
      <c r="A389" s="132" t="s">
        <v>386</v>
      </c>
      <c r="B389" s="141" t="s">
        <v>387</v>
      </c>
      <c r="C389" s="121" t="s">
        <v>362</v>
      </c>
      <c r="D389" s="121">
        <f>'Schedule 1'!D388</f>
        <v>18</v>
      </c>
      <c r="E389" s="134"/>
      <c r="F389" s="132"/>
      <c r="G389" s="134"/>
      <c r="H389" s="132"/>
    </row>
    <row r="390" spans="1:8" ht="11.5" x14ac:dyDescent="0.25">
      <c r="A390" s="132" t="s">
        <v>388</v>
      </c>
      <c r="B390" s="132" t="s">
        <v>389</v>
      </c>
      <c r="C390" s="121" t="s">
        <v>362</v>
      </c>
      <c r="D390" s="121">
        <f>D388</f>
        <v>2</v>
      </c>
      <c r="E390" s="134"/>
      <c r="F390" s="132"/>
      <c r="G390" s="134"/>
      <c r="H390" s="132"/>
    </row>
    <row r="391" spans="1:8" ht="11.5" x14ac:dyDescent="0.25">
      <c r="A391" s="132" t="s">
        <v>390</v>
      </c>
      <c r="B391" s="132" t="s">
        <v>391</v>
      </c>
      <c r="C391" s="121" t="s">
        <v>362</v>
      </c>
      <c r="D391" s="121">
        <v>2</v>
      </c>
      <c r="E391" s="134"/>
      <c r="F391" s="132"/>
      <c r="G391" s="134"/>
      <c r="H391" s="132"/>
    </row>
    <row r="392" spans="1:8" ht="11.5" x14ac:dyDescent="0.25">
      <c r="A392" s="132" t="s">
        <v>392</v>
      </c>
      <c r="B392" s="132" t="s">
        <v>393</v>
      </c>
      <c r="C392" s="121" t="s">
        <v>362</v>
      </c>
      <c r="D392" s="121">
        <v>2</v>
      </c>
      <c r="E392" s="134"/>
      <c r="F392" s="132"/>
      <c r="G392" s="134"/>
      <c r="H392" s="132"/>
    </row>
    <row r="393" spans="1:8" ht="11.5" x14ac:dyDescent="0.25">
      <c r="A393" s="132" t="s">
        <v>394</v>
      </c>
      <c r="B393" s="132" t="s">
        <v>395</v>
      </c>
      <c r="C393" s="121" t="s">
        <v>362</v>
      </c>
      <c r="D393" s="121">
        <f>D241*3*2</f>
        <v>72</v>
      </c>
      <c r="E393" s="134"/>
      <c r="F393" s="132"/>
      <c r="G393" s="134"/>
      <c r="H393" s="132"/>
    </row>
    <row r="394" spans="1:8" ht="11.5" x14ac:dyDescent="0.25">
      <c r="A394" s="132"/>
      <c r="B394" s="131" t="s">
        <v>396</v>
      </c>
      <c r="C394" s="121"/>
      <c r="D394" s="121"/>
      <c r="E394" s="134"/>
      <c r="F394" s="132"/>
      <c r="G394" s="139"/>
      <c r="H394" s="132"/>
    </row>
    <row r="395" spans="1:8" ht="11.5" x14ac:dyDescent="0.25">
      <c r="A395" s="148">
        <v>4.4000000000000004</v>
      </c>
      <c r="B395" s="131" t="s">
        <v>397</v>
      </c>
      <c r="C395" s="121"/>
      <c r="D395" s="121"/>
      <c r="E395" s="134"/>
      <c r="F395" s="132"/>
      <c r="G395" s="134"/>
      <c r="H395" s="132"/>
    </row>
    <row r="396" spans="1:8" ht="11.5" x14ac:dyDescent="0.25">
      <c r="A396" s="143" t="s">
        <v>398</v>
      </c>
      <c r="B396" s="132" t="s">
        <v>399</v>
      </c>
      <c r="C396" s="121" t="s">
        <v>375</v>
      </c>
      <c r="D396" s="121">
        <f>1.8*1.1</f>
        <v>1.9800000000000002</v>
      </c>
      <c r="E396" s="134"/>
      <c r="F396" s="132"/>
      <c r="G396" s="134"/>
      <c r="H396" s="132"/>
    </row>
    <row r="397" spans="1:8" ht="11.5" x14ac:dyDescent="0.25">
      <c r="A397" s="143" t="s">
        <v>400</v>
      </c>
      <c r="B397" s="132" t="s">
        <v>383</v>
      </c>
      <c r="C397" s="121" t="s">
        <v>362</v>
      </c>
      <c r="D397" s="121">
        <f>D387</f>
        <v>3</v>
      </c>
      <c r="E397" s="134"/>
      <c r="F397" s="132"/>
      <c r="G397" s="134"/>
      <c r="H397" s="132"/>
    </row>
    <row r="398" spans="1:8" ht="23" x14ac:dyDescent="0.25">
      <c r="A398" s="143" t="s">
        <v>401</v>
      </c>
      <c r="B398" s="141" t="s">
        <v>582</v>
      </c>
      <c r="C398" s="121" t="s">
        <v>362</v>
      </c>
      <c r="D398" s="121">
        <f>D388+D389</f>
        <v>20</v>
      </c>
      <c r="E398" s="134"/>
      <c r="F398" s="132"/>
      <c r="G398" s="134"/>
      <c r="H398" s="132"/>
    </row>
    <row r="399" spans="1:8" ht="11.5" x14ac:dyDescent="0.25">
      <c r="A399" s="143" t="s">
        <v>403</v>
      </c>
      <c r="B399" s="132" t="s">
        <v>395</v>
      </c>
      <c r="C399" s="121" t="s">
        <v>362</v>
      </c>
      <c r="D399" s="121">
        <f>D393</f>
        <v>72</v>
      </c>
      <c r="E399" s="134"/>
      <c r="F399" s="132"/>
      <c r="G399" s="134"/>
      <c r="H399" s="132"/>
    </row>
    <row r="400" spans="1:8" ht="11.5" x14ac:dyDescent="0.25">
      <c r="A400" s="143"/>
      <c r="B400" s="131" t="s">
        <v>404</v>
      </c>
      <c r="C400" s="121"/>
      <c r="D400" s="121"/>
      <c r="E400" s="134"/>
      <c r="F400" s="132"/>
      <c r="G400" s="139"/>
      <c r="H400" s="132"/>
    </row>
    <row r="401" spans="1:8" ht="11.5" x14ac:dyDescent="0.25">
      <c r="A401" s="148">
        <v>4.5</v>
      </c>
      <c r="B401" s="131" t="s">
        <v>608</v>
      </c>
      <c r="C401" s="121" t="s">
        <v>38</v>
      </c>
      <c r="D401" s="121">
        <v>1</v>
      </c>
      <c r="E401" s="139"/>
      <c r="F401" s="131"/>
      <c r="G401" s="153"/>
      <c r="H401" s="131"/>
    </row>
    <row r="402" spans="1:8" ht="11.5" x14ac:dyDescent="0.25">
      <c r="A402" s="131" t="s">
        <v>405</v>
      </c>
      <c r="B402" s="131"/>
      <c r="C402" s="120"/>
      <c r="D402" s="120"/>
      <c r="E402" s="139"/>
      <c r="F402" s="154"/>
      <c r="G402" s="139"/>
      <c r="H402" s="155"/>
    </row>
    <row r="403" spans="1:8" ht="11.5" x14ac:dyDescent="0.25">
      <c r="A403" s="148" t="s">
        <v>406</v>
      </c>
      <c r="B403" s="131" t="s">
        <v>407</v>
      </c>
      <c r="C403" s="121"/>
      <c r="D403" s="121"/>
      <c r="E403" s="134"/>
      <c r="F403" s="132"/>
      <c r="G403" s="134"/>
      <c r="H403" s="132"/>
    </row>
    <row r="404" spans="1:8" ht="11.5" x14ac:dyDescent="0.25">
      <c r="A404" s="148">
        <v>4.5999999999999996</v>
      </c>
      <c r="B404" s="131" t="s">
        <v>408</v>
      </c>
      <c r="C404" s="120"/>
      <c r="D404" s="120"/>
      <c r="E404" s="139"/>
      <c r="F404" s="131"/>
      <c r="G404" s="139"/>
      <c r="H404" s="131"/>
    </row>
    <row r="405" spans="1:8" ht="11.5" x14ac:dyDescent="0.25">
      <c r="A405" s="132" t="s">
        <v>409</v>
      </c>
      <c r="B405" s="132" t="s">
        <v>361</v>
      </c>
      <c r="C405" s="121" t="s">
        <v>362</v>
      </c>
      <c r="D405" s="121">
        <f>D312*2*3</f>
        <v>30</v>
      </c>
      <c r="E405" s="134"/>
      <c r="F405" s="132"/>
      <c r="G405" s="134"/>
      <c r="H405" s="132"/>
    </row>
    <row r="406" spans="1:8" ht="11.5" x14ac:dyDescent="0.25">
      <c r="A406" s="132" t="s">
        <v>410</v>
      </c>
      <c r="B406" s="132" t="s">
        <v>364</v>
      </c>
      <c r="C406" s="121" t="s">
        <v>362</v>
      </c>
      <c r="D406" s="121">
        <f>D256*3</f>
        <v>9</v>
      </c>
      <c r="E406" s="134"/>
      <c r="F406" s="132"/>
      <c r="G406" s="134"/>
      <c r="H406" s="132"/>
    </row>
    <row r="407" spans="1:8" ht="11.5" x14ac:dyDescent="0.25">
      <c r="A407" s="132" t="s">
        <v>411</v>
      </c>
      <c r="B407" s="132" t="s">
        <v>366</v>
      </c>
      <c r="C407" s="121" t="s">
        <v>362</v>
      </c>
      <c r="D407" s="121">
        <f>(D325+D338+D346)*12</f>
        <v>36</v>
      </c>
      <c r="E407" s="134"/>
      <c r="F407" s="132"/>
      <c r="G407" s="134"/>
      <c r="H407" s="132"/>
    </row>
    <row r="408" spans="1:8" ht="11.5" x14ac:dyDescent="0.25">
      <c r="A408" s="132" t="s">
        <v>412</v>
      </c>
      <c r="B408" s="132" t="s">
        <v>368</v>
      </c>
      <c r="C408" s="121" t="s">
        <v>362</v>
      </c>
      <c r="D408" s="121">
        <f>(D269+D286)*6+D299*12</f>
        <v>24</v>
      </c>
      <c r="E408" s="134"/>
      <c r="F408" s="132"/>
      <c r="G408" s="134"/>
      <c r="H408" s="132"/>
    </row>
    <row r="409" spans="1:8" ht="11.5" x14ac:dyDescent="0.25">
      <c r="A409" s="132" t="s">
        <v>413</v>
      </c>
      <c r="B409" s="132" t="s">
        <v>370</v>
      </c>
      <c r="C409" s="121" t="s">
        <v>362</v>
      </c>
      <c r="D409" s="121">
        <f>D286*3+D299*6+D338*3+D346*3</f>
        <v>15</v>
      </c>
      <c r="E409" s="134"/>
      <c r="F409" s="132"/>
      <c r="G409" s="134"/>
      <c r="H409" s="132"/>
    </row>
    <row r="410" spans="1:8" ht="11.5" x14ac:dyDescent="0.25">
      <c r="A410" s="132"/>
      <c r="B410" s="131" t="s">
        <v>371</v>
      </c>
      <c r="C410" s="121"/>
      <c r="D410" s="121"/>
      <c r="E410" s="134"/>
      <c r="F410" s="132"/>
      <c r="G410" s="139"/>
      <c r="H410" s="132"/>
    </row>
    <row r="411" spans="1:8" ht="11.5" x14ac:dyDescent="0.25">
      <c r="A411" s="148">
        <v>4.7</v>
      </c>
      <c r="B411" s="131" t="s">
        <v>414</v>
      </c>
      <c r="C411" s="120"/>
      <c r="D411" s="120"/>
      <c r="E411" s="134"/>
      <c r="F411" s="131"/>
      <c r="G411" s="134"/>
      <c r="H411" s="131"/>
    </row>
    <row r="412" spans="1:8" ht="23" x14ac:dyDescent="0.25">
      <c r="A412" s="132" t="s">
        <v>415</v>
      </c>
      <c r="B412" s="141" t="s">
        <v>416</v>
      </c>
      <c r="C412" s="121" t="s">
        <v>375</v>
      </c>
      <c r="D412" s="121">
        <f>'Schedule 1'!D411</f>
        <v>23</v>
      </c>
      <c r="E412" s="134"/>
      <c r="F412" s="132"/>
      <c r="G412" s="134"/>
      <c r="H412" s="132"/>
    </row>
    <row r="413" spans="1:8" ht="11.5" x14ac:dyDescent="0.25">
      <c r="A413" s="132" t="s">
        <v>417</v>
      </c>
      <c r="B413" s="132" t="s">
        <v>418</v>
      </c>
      <c r="C413" s="121" t="s">
        <v>162</v>
      </c>
      <c r="D413" s="121">
        <f>3*3*2*(D256+D269+D286)+(D299+D312+D325++D338+D346)*2*2*3*3</f>
        <v>414</v>
      </c>
      <c r="E413" s="134"/>
      <c r="F413" s="132"/>
      <c r="G413" s="134"/>
      <c r="H413" s="132"/>
    </row>
    <row r="414" spans="1:8" ht="11.5" x14ac:dyDescent="0.25">
      <c r="A414" s="132"/>
      <c r="B414" s="131" t="s">
        <v>378</v>
      </c>
      <c r="C414" s="121"/>
      <c r="D414" s="121"/>
      <c r="E414" s="134"/>
      <c r="F414" s="132"/>
      <c r="G414" s="139"/>
      <c r="H414" s="132"/>
    </row>
    <row r="415" spans="1:8" ht="11.5" x14ac:dyDescent="0.25">
      <c r="A415" s="148">
        <v>4.8</v>
      </c>
      <c r="B415" s="131" t="s">
        <v>419</v>
      </c>
      <c r="C415" s="120"/>
      <c r="D415" s="120"/>
      <c r="E415" s="134"/>
      <c r="F415" s="131"/>
      <c r="G415" s="134"/>
      <c r="H415" s="131"/>
    </row>
    <row r="416" spans="1:8" ht="34.5" x14ac:dyDescent="0.25">
      <c r="A416" s="132" t="s">
        <v>420</v>
      </c>
      <c r="B416" s="141" t="s">
        <v>611</v>
      </c>
      <c r="C416" s="121" t="s">
        <v>375</v>
      </c>
      <c r="D416" s="121">
        <f>'Schedule 1'!D415</f>
        <v>8.5</v>
      </c>
      <c r="E416" s="134"/>
      <c r="F416" s="132"/>
      <c r="G416" s="134"/>
      <c r="H416" s="132"/>
    </row>
    <row r="417" spans="1:8" ht="11.5" x14ac:dyDescent="0.25">
      <c r="A417" s="132" t="s">
        <v>421</v>
      </c>
      <c r="B417" s="132" t="s">
        <v>383</v>
      </c>
      <c r="C417" s="121" t="s">
        <v>362</v>
      </c>
      <c r="D417" s="121">
        <f>D256+D312*2</f>
        <v>13</v>
      </c>
      <c r="E417" s="134"/>
      <c r="F417" s="132"/>
      <c r="G417" s="134"/>
      <c r="H417" s="132"/>
    </row>
    <row r="418" spans="1:8" ht="34.5" x14ac:dyDescent="0.25">
      <c r="A418" s="132" t="s">
        <v>422</v>
      </c>
      <c r="B418" s="141" t="s">
        <v>581</v>
      </c>
      <c r="C418" s="121" t="s">
        <v>362</v>
      </c>
      <c r="D418" s="121">
        <v>2</v>
      </c>
      <c r="E418" s="134"/>
      <c r="F418" s="132"/>
      <c r="G418" s="134"/>
      <c r="H418" s="132"/>
    </row>
    <row r="419" spans="1:8" ht="23" x14ac:dyDescent="0.25">
      <c r="A419" s="132" t="s">
        <v>423</v>
      </c>
      <c r="B419" s="141" t="s">
        <v>387</v>
      </c>
      <c r="C419" s="121" t="s">
        <v>362</v>
      </c>
      <c r="D419" s="121">
        <f>(D348-D312-D256)*2*2-D418</f>
        <v>22</v>
      </c>
      <c r="E419" s="134"/>
      <c r="F419" s="132"/>
      <c r="G419" s="134"/>
      <c r="H419" s="132"/>
    </row>
    <row r="420" spans="1:8" ht="11.5" x14ac:dyDescent="0.25">
      <c r="A420" s="132" t="s">
        <v>424</v>
      </c>
      <c r="B420" s="132" t="s">
        <v>389</v>
      </c>
      <c r="C420" s="121" t="s">
        <v>362</v>
      </c>
      <c r="D420" s="121">
        <f>D418</f>
        <v>2</v>
      </c>
      <c r="E420" s="134"/>
      <c r="F420" s="132"/>
      <c r="G420" s="134"/>
      <c r="H420" s="132"/>
    </row>
    <row r="421" spans="1:8" ht="11.5" x14ac:dyDescent="0.25">
      <c r="A421" s="132" t="s">
        <v>425</v>
      </c>
      <c r="B421" s="132" t="s">
        <v>391</v>
      </c>
      <c r="C421" s="121" t="s">
        <v>362</v>
      </c>
      <c r="D421" s="121">
        <f>'Schedule 1'!D420</f>
        <v>2</v>
      </c>
      <c r="E421" s="134"/>
      <c r="F421" s="132"/>
      <c r="G421" s="134"/>
      <c r="H421" s="132"/>
    </row>
    <row r="422" spans="1:8" ht="11.5" x14ac:dyDescent="0.25">
      <c r="A422" s="132" t="s">
        <v>426</v>
      </c>
      <c r="B422" s="132" t="s">
        <v>393</v>
      </c>
      <c r="C422" s="121" t="s">
        <v>362</v>
      </c>
      <c r="D422" s="121">
        <f>'Schedule 1'!D421</f>
        <v>2</v>
      </c>
      <c r="E422" s="134"/>
      <c r="F422" s="132"/>
      <c r="G422" s="134"/>
      <c r="H422" s="132"/>
    </row>
    <row r="423" spans="1:8" ht="11.5" x14ac:dyDescent="0.25">
      <c r="A423" s="132" t="s">
        <v>427</v>
      </c>
      <c r="B423" s="132" t="s">
        <v>395</v>
      </c>
      <c r="C423" s="121" t="s">
        <v>362</v>
      </c>
      <c r="D423" s="121">
        <f>(D256+D269+D286)*2*2+(D299+D312+D325+D338+D346)*2*2*2</f>
        <v>92</v>
      </c>
      <c r="E423" s="134"/>
      <c r="F423" s="132"/>
      <c r="G423" s="134"/>
      <c r="H423" s="132"/>
    </row>
    <row r="424" spans="1:8" ht="11.5" x14ac:dyDescent="0.25">
      <c r="A424" s="132"/>
      <c r="B424" s="131" t="s">
        <v>396</v>
      </c>
      <c r="C424" s="121"/>
      <c r="D424" s="121"/>
      <c r="E424" s="134"/>
      <c r="F424" s="132"/>
      <c r="G424" s="139"/>
      <c r="H424" s="132"/>
    </row>
    <row r="425" spans="1:8" ht="11.5" x14ac:dyDescent="0.25">
      <c r="A425" s="148">
        <v>4.9000000000000004</v>
      </c>
      <c r="B425" s="131" t="s">
        <v>428</v>
      </c>
      <c r="C425" s="121"/>
      <c r="D425" s="121"/>
      <c r="E425" s="134"/>
      <c r="F425" s="132"/>
      <c r="G425" s="134"/>
      <c r="H425" s="132"/>
    </row>
    <row r="426" spans="1:8" ht="11.5" x14ac:dyDescent="0.25">
      <c r="A426" s="143" t="s">
        <v>429</v>
      </c>
      <c r="B426" s="132" t="s">
        <v>399</v>
      </c>
      <c r="C426" s="121" t="s">
        <v>375</v>
      </c>
      <c r="D426" s="121">
        <f>'Schedule 1'!D425</f>
        <v>0</v>
      </c>
      <c r="E426" s="134"/>
      <c r="F426" s="132"/>
      <c r="G426" s="134"/>
      <c r="H426" s="132"/>
    </row>
    <row r="427" spans="1:8" ht="11.5" x14ac:dyDescent="0.25">
      <c r="A427" s="143" t="s">
        <v>430</v>
      </c>
      <c r="B427" s="132" t="s">
        <v>383</v>
      </c>
      <c r="C427" s="121" t="s">
        <v>362</v>
      </c>
      <c r="D427" s="121">
        <f>'Schedule 1'!D426</f>
        <v>0</v>
      </c>
      <c r="E427" s="134"/>
      <c r="F427" s="132"/>
      <c r="G427" s="134"/>
      <c r="H427" s="132"/>
    </row>
    <row r="428" spans="1:8" ht="23" x14ac:dyDescent="0.25">
      <c r="A428" s="143" t="s">
        <v>431</v>
      </c>
      <c r="B428" s="141" t="s">
        <v>582</v>
      </c>
      <c r="C428" s="121" t="s">
        <v>362</v>
      </c>
      <c r="D428" s="121">
        <f>'Schedule 1'!D427</f>
        <v>2</v>
      </c>
      <c r="E428" s="134"/>
      <c r="F428" s="132"/>
      <c r="G428" s="134"/>
      <c r="H428" s="132"/>
    </row>
    <row r="429" spans="1:8" ht="11.5" x14ac:dyDescent="0.25">
      <c r="A429" s="143" t="s">
        <v>432</v>
      </c>
      <c r="B429" s="132" t="s">
        <v>395</v>
      </c>
      <c r="C429" s="121" t="s">
        <v>362</v>
      </c>
      <c r="D429" s="121">
        <f>'Schedule 1'!D428</f>
        <v>0</v>
      </c>
      <c r="E429" s="134"/>
      <c r="F429" s="132"/>
      <c r="G429" s="134"/>
      <c r="H429" s="132"/>
    </row>
    <row r="430" spans="1:8" ht="11.5" x14ac:dyDescent="0.25">
      <c r="A430" s="143"/>
      <c r="B430" s="131" t="s">
        <v>404</v>
      </c>
      <c r="C430" s="121"/>
      <c r="D430" s="121"/>
      <c r="E430" s="134"/>
      <c r="F430" s="132"/>
      <c r="G430" s="139"/>
      <c r="H430" s="132"/>
    </row>
    <row r="431" spans="1:8" ht="34.5" x14ac:dyDescent="0.25">
      <c r="A431" s="156">
        <v>4.0999999999999996</v>
      </c>
      <c r="B431" s="162" t="s">
        <v>612</v>
      </c>
      <c r="C431" s="121" t="s">
        <v>38</v>
      </c>
      <c r="D431" s="121">
        <v>1</v>
      </c>
      <c r="E431" s="139"/>
      <c r="F431" s="131"/>
      <c r="G431" s="153"/>
      <c r="H431" s="131"/>
    </row>
    <row r="432" spans="1:8" ht="11.5" x14ac:dyDescent="0.25">
      <c r="A432" s="131" t="s">
        <v>433</v>
      </c>
      <c r="B432" s="131"/>
      <c r="C432" s="120"/>
      <c r="D432" s="120"/>
      <c r="E432" s="139"/>
      <c r="F432" s="154"/>
      <c r="G432" s="139"/>
      <c r="H432" s="155"/>
    </row>
    <row r="433" spans="1:8" ht="11.5" x14ac:dyDescent="0.25">
      <c r="A433" s="131" t="s">
        <v>613</v>
      </c>
      <c r="B433" s="131"/>
      <c r="C433" s="120"/>
      <c r="D433" s="120"/>
      <c r="E433" s="139"/>
      <c r="F433" s="154"/>
      <c r="G433" s="139"/>
      <c r="H433" s="155"/>
    </row>
    <row r="434" spans="1:8" ht="11.5" x14ac:dyDescent="0.25">
      <c r="A434" s="148">
        <v>5</v>
      </c>
      <c r="B434" s="131" t="s">
        <v>31</v>
      </c>
      <c r="C434" s="120"/>
      <c r="D434" s="120"/>
      <c r="E434" s="139"/>
      <c r="F434" s="131"/>
      <c r="G434" s="157"/>
      <c r="H434" s="131"/>
    </row>
    <row r="435" spans="1:8" ht="11.5" x14ac:dyDescent="0.25">
      <c r="A435" s="136">
        <v>5.0999999999999996</v>
      </c>
      <c r="B435" s="132" t="s">
        <v>435</v>
      </c>
      <c r="C435" s="121" t="s">
        <v>436</v>
      </c>
      <c r="D435" s="121">
        <f>D349</f>
        <v>26</v>
      </c>
      <c r="E435" s="134"/>
      <c r="F435" s="131"/>
      <c r="G435" s="134"/>
      <c r="H435" s="131"/>
    </row>
    <row r="436" spans="1:8" ht="11.5" x14ac:dyDescent="0.25">
      <c r="A436" s="136">
        <v>5.2</v>
      </c>
      <c r="B436" s="132" t="s">
        <v>437</v>
      </c>
      <c r="C436" s="121" t="s">
        <v>436</v>
      </c>
      <c r="D436" s="121">
        <v>19</v>
      </c>
      <c r="E436" s="134"/>
      <c r="F436" s="132"/>
      <c r="G436" s="134"/>
      <c r="H436" s="132"/>
    </row>
    <row r="437" spans="1:8" ht="11.5" x14ac:dyDescent="0.25">
      <c r="A437" s="136">
        <v>5.3</v>
      </c>
      <c r="B437" s="132" t="s">
        <v>438</v>
      </c>
      <c r="C437" s="121" t="s">
        <v>436</v>
      </c>
      <c r="D437" s="121">
        <v>3</v>
      </c>
      <c r="E437" s="134"/>
      <c r="F437" s="132"/>
      <c r="G437" s="134"/>
      <c r="H437" s="132"/>
    </row>
    <row r="438" spans="1:8" ht="11.5" x14ac:dyDescent="0.25">
      <c r="A438" s="136">
        <v>5.4</v>
      </c>
      <c r="B438" s="132" t="s">
        <v>439</v>
      </c>
      <c r="C438" s="121" t="s">
        <v>436</v>
      </c>
      <c r="D438" s="121">
        <v>2</v>
      </c>
      <c r="E438" s="134"/>
      <c r="F438" s="132"/>
      <c r="G438" s="134"/>
      <c r="H438" s="132"/>
    </row>
    <row r="439" spans="1:8" ht="11.5" x14ac:dyDescent="0.25">
      <c r="A439" s="136">
        <v>5.5</v>
      </c>
      <c r="B439" s="132" t="s">
        <v>440</v>
      </c>
      <c r="C439" s="121" t="s">
        <v>436</v>
      </c>
      <c r="D439" s="121">
        <v>3</v>
      </c>
      <c r="E439" s="134"/>
      <c r="F439" s="132"/>
      <c r="G439" s="134"/>
      <c r="H439" s="132"/>
    </row>
    <row r="440" spans="1:8" ht="11.5" x14ac:dyDescent="0.25">
      <c r="A440" s="136">
        <v>5.6</v>
      </c>
      <c r="B440" s="132" t="s">
        <v>156</v>
      </c>
      <c r="C440" s="121" t="s">
        <v>38</v>
      </c>
      <c r="D440" s="121">
        <v>1</v>
      </c>
      <c r="E440" s="134"/>
      <c r="F440" s="132"/>
      <c r="G440" s="134"/>
      <c r="H440" s="132"/>
    </row>
    <row r="441" spans="1:8" ht="11.5" x14ac:dyDescent="0.25">
      <c r="A441" s="131" t="s">
        <v>441</v>
      </c>
      <c r="B441" s="132"/>
      <c r="C441" s="121"/>
      <c r="D441" s="121"/>
      <c r="E441" s="134"/>
      <c r="F441" s="132"/>
      <c r="G441" s="139"/>
      <c r="H441" s="132"/>
    </row>
    <row r="442" spans="1:8" ht="11.5" x14ac:dyDescent="0.25">
      <c r="A442" s="148">
        <v>6</v>
      </c>
      <c r="B442" s="131" t="s">
        <v>32</v>
      </c>
      <c r="C442" s="120"/>
      <c r="D442" s="120"/>
      <c r="E442" s="139"/>
      <c r="F442" s="131"/>
      <c r="G442" s="139"/>
      <c r="H442" s="131"/>
    </row>
    <row r="443" spans="1:8" ht="11.5" x14ac:dyDescent="0.25">
      <c r="A443" s="136">
        <v>6.1</v>
      </c>
      <c r="B443" s="132" t="s">
        <v>442</v>
      </c>
      <c r="C443" s="121" t="s">
        <v>51</v>
      </c>
      <c r="D443" s="121">
        <v>3</v>
      </c>
      <c r="E443" s="139"/>
      <c r="F443" s="131"/>
      <c r="G443" s="139"/>
      <c r="H443" s="131"/>
    </row>
    <row r="444" spans="1:8" ht="23" x14ac:dyDescent="0.25">
      <c r="A444" s="136">
        <v>6.2</v>
      </c>
      <c r="B444" s="141" t="s">
        <v>614</v>
      </c>
      <c r="C444" s="121" t="s">
        <v>51</v>
      </c>
      <c r="D444" s="121">
        <v>10</v>
      </c>
      <c r="E444" s="139"/>
      <c r="F444" s="131"/>
      <c r="G444" s="139"/>
      <c r="H444" s="131"/>
    </row>
    <row r="445" spans="1:8" ht="11.5" x14ac:dyDescent="0.25">
      <c r="A445" s="136">
        <v>6.3</v>
      </c>
      <c r="B445" s="132" t="s">
        <v>444</v>
      </c>
      <c r="C445" s="121" t="s">
        <v>51</v>
      </c>
      <c r="D445" s="121">
        <v>10</v>
      </c>
      <c r="E445" s="139"/>
      <c r="F445" s="131"/>
      <c r="G445" s="139"/>
      <c r="H445" s="131"/>
    </row>
    <row r="446" spans="1:8" ht="11.5" x14ac:dyDescent="0.25">
      <c r="A446" s="136">
        <v>6.4</v>
      </c>
      <c r="B446" s="132" t="s">
        <v>445</v>
      </c>
      <c r="C446" s="121" t="s">
        <v>51</v>
      </c>
      <c r="D446" s="121">
        <v>10</v>
      </c>
      <c r="E446" s="139"/>
      <c r="F446" s="131"/>
      <c r="G446" s="139"/>
      <c r="H446" s="131"/>
    </row>
    <row r="447" spans="1:8" ht="23" x14ac:dyDescent="0.25">
      <c r="A447" s="136">
        <v>6.5</v>
      </c>
      <c r="B447" s="141" t="s">
        <v>446</v>
      </c>
      <c r="C447" s="121" t="s">
        <v>447</v>
      </c>
      <c r="D447" s="121">
        <v>1000</v>
      </c>
      <c r="E447" s="139"/>
      <c r="F447" s="131"/>
      <c r="G447" s="139"/>
      <c r="H447" s="131"/>
    </row>
    <row r="448" spans="1:8" ht="11.5" x14ac:dyDescent="0.25">
      <c r="A448" s="136">
        <v>6.6</v>
      </c>
      <c r="B448" s="132" t="s">
        <v>448</v>
      </c>
      <c r="C448" s="121" t="s">
        <v>447</v>
      </c>
      <c r="D448" s="121">
        <v>1000</v>
      </c>
      <c r="E448" s="139"/>
      <c r="F448" s="131"/>
      <c r="G448" s="139"/>
      <c r="H448" s="131"/>
    </row>
    <row r="449" spans="1:8" ht="11.5" x14ac:dyDescent="0.25">
      <c r="A449" s="136">
        <v>6.7</v>
      </c>
      <c r="B449" s="132" t="s">
        <v>449</v>
      </c>
      <c r="C449" s="121" t="s">
        <v>447</v>
      </c>
      <c r="D449" s="121">
        <v>1000</v>
      </c>
      <c r="E449" s="139"/>
      <c r="F449" s="131"/>
      <c r="G449" s="139"/>
      <c r="H449" s="131"/>
    </row>
    <row r="450" spans="1:8" ht="11.5" x14ac:dyDescent="0.25">
      <c r="A450" s="136">
        <v>6.8</v>
      </c>
      <c r="B450" s="141" t="s">
        <v>450</v>
      </c>
      <c r="C450" s="142" t="s">
        <v>451</v>
      </c>
      <c r="D450" s="121">
        <v>100</v>
      </c>
      <c r="E450" s="139"/>
      <c r="F450" s="131"/>
      <c r="G450" s="139"/>
      <c r="H450" s="131"/>
    </row>
    <row r="451" spans="1:8" ht="23" x14ac:dyDescent="0.25">
      <c r="A451" s="136">
        <v>6.9</v>
      </c>
      <c r="B451" s="141" t="s">
        <v>452</v>
      </c>
      <c r="C451" s="121" t="s">
        <v>453</v>
      </c>
      <c r="D451" s="121">
        <v>50</v>
      </c>
      <c r="E451" s="139"/>
      <c r="F451" s="131"/>
      <c r="G451" s="139"/>
      <c r="H451" s="131"/>
    </row>
    <row r="452" spans="1:8" ht="23" x14ac:dyDescent="0.25">
      <c r="A452" s="158">
        <v>6.1</v>
      </c>
      <c r="B452" s="141" t="s">
        <v>454</v>
      </c>
      <c r="C452" s="121" t="s">
        <v>455</v>
      </c>
      <c r="D452" s="121">
        <v>1</v>
      </c>
      <c r="E452" s="139"/>
      <c r="F452" s="131"/>
      <c r="G452" s="139"/>
      <c r="H452" s="131"/>
    </row>
    <row r="453" spans="1:8" ht="23" x14ac:dyDescent="0.25">
      <c r="A453" s="136">
        <v>6.11</v>
      </c>
      <c r="B453" s="141" t="s">
        <v>456</v>
      </c>
      <c r="C453" s="121" t="s">
        <v>447</v>
      </c>
      <c r="D453" s="121">
        <v>200</v>
      </c>
      <c r="E453" s="139"/>
      <c r="F453" s="131"/>
      <c r="G453" s="139"/>
      <c r="H453" s="131"/>
    </row>
    <row r="454" spans="1:8" ht="11.5" x14ac:dyDescent="0.25">
      <c r="A454" s="136">
        <v>6.12</v>
      </c>
      <c r="B454" s="132" t="s">
        <v>156</v>
      </c>
      <c r="C454" s="121" t="s">
        <v>38</v>
      </c>
      <c r="D454" s="121">
        <v>1</v>
      </c>
      <c r="E454" s="139"/>
      <c r="F454" s="131"/>
      <c r="G454" s="139"/>
      <c r="H454" s="131"/>
    </row>
    <row r="455" spans="1:8" ht="11.5" x14ac:dyDescent="0.25">
      <c r="A455" s="136">
        <v>6.13</v>
      </c>
      <c r="B455" s="132" t="s">
        <v>615</v>
      </c>
      <c r="C455" s="121" t="s">
        <v>38</v>
      </c>
      <c r="D455" s="121">
        <v>1</v>
      </c>
      <c r="E455" s="139"/>
      <c r="F455" s="131"/>
      <c r="G455" s="139"/>
      <c r="H455" s="131"/>
    </row>
    <row r="456" spans="1:8" ht="11.5" x14ac:dyDescent="0.25">
      <c r="A456" s="131" t="s">
        <v>457</v>
      </c>
      <c r="B456" s="132"/>
      <c r="C456" s="121"/>
      <c r="D456" s="121"/>
      <c r="E456" s="134"/>
      <c r="F456" s="132"/>
      <c r="G456" s="134"/>
      <c r="H456" s="132"/>
    </row>
    <row r="457" spans="1:8" ht="11.5" x14ac:dyDescent="0.25">
      <c r="A457" s="148">
        <v>7</v>
      </c>
      <c r="B457" s="131" t="s">
        <v>33</v>
      </c>
      <c r="C457" s="120"/>
      <c r="D457" s="120"/>
      <c r="E457" s="139"/>
      <c r="F457" s="131"/>
      <c r="G457" s="139"/>
      <c r="H457" s="131"/>
    </row>
    <row r="458" spans="1:8" ht="11.5" x14ac:dyDescent="0.25">
      <c r="A458" s="148">
        <v>7.1</v>
      </c>
      <c r="B458" s="131" t="s">
        <v>458</v>
      </c>
      <c r="C458" s="120"/>
      <c r="D458" s="120"/>
      <c r="E458" s="139"/>
      <c r="F458" s="131"/>
      <c r="G458" s="139"/>
      <c r="H458" s="131"/>
    </row>
    <row r="459" spans="1:8" ht="11.5" x14ac:dyDescent="0.25">
      <c r="A459" s="132" t="s">
        <v>459</v>
      </c>
      <c r="B459" s="132" t="s">
        <v>460</v>
      </c>
      <c r="C459" s="121" t="s">
        <v>162</v>
      </c>
      <c r="D459" s="121">
        <v>2</v>
      </c>
      <c r="E459" s="134"/>
      <c r="F459" s="132"/>
      <c r="G459" s="134"/>
      <c r="H459" s="132"/>
    </row>
    <row r="460" spans="1:8" ht="11.5" x14ac:dyDescent="0.25">
      <c r="A460" s="132" t="s">
        <v>461</v>
      </c>
      <c r="B460" s="132" t="s">
        <v>462</v>
      </c>
      <c r="C460" s="121" t="s">
        <v>162</v>
      </c>
      <c r="D460" s="121">
        <v>1</v>
      </c>
      <c r="E460" s="134"/>
      <c r="F460" s="132"/>
      <c r="G460" s="134"/>
      <c r="H460" s="132"/>
    </row>
    <row r="461" spans="1:8" ht="11.5" x14ac:dyDescent="0.25">
      <c r="A461" s="132" t="s">
        <v>463</v>
      </c>
      <c r="B461" s="132" t="s">
        <v>464</v>
      </c>
      <c r="C461" s="121" t="s">
        <v>162</v>
      </c>
      <c r="D461" s="121">
        <v>1</v>
      </c>
      <c r="E461" s="134"/>
      <c r="F461" s="132"/>
      <c r="G461" s="134"/>
      <c r="H461" s="132"/>
    </row>
    <row r="462" spans="1:8" ht="11.5" x14ac:dyDescent="0.25">
      <c r="A462" s="132" t="s">
        <v>465</v>
      </c>
      <c r="B462" s="132" t="s">
        <v>466</v>
      </c>
      <c r="C462" s="121" t="s">
        <v>162</v>
      </c>
      <c r="D462" s="121">
        <v>1</v>
      </c>
      <c r="E462" s="134"/>
      <c r="F462" s="132"/>
      <c r="G462" s="134"/>
      <c r="H462" s="132"/>
    </row>
    <row r="463" spans="1:8" ht="11.5" x14ac:dyDescent="0.25">
      <c r="A463" s="148">
        <v>7.2</v>
      </c>
      <c r="B463" s="131" t="s">
        <v>372</v>
      </c>
      <c r="C463" s="121"/>
      <c r="D463" s="121"/>
      <c r="E463" s="139"/>
      <c r="F463" s="131"/>
      <c r="G463" s="139"/>
      <c r="H463" s="131"/>
    </row>
    <row r="464" spans="1:8" ht="11.5" x14ac:dyDescent="0.25">
      <c r="A464" s="135" t="s">
        <v>467</v>
      </c>
      <c r="B464" s="132" t="s">
        <v>468</v>
      </c>
      <c r="C464" s="121" t="s">
        <v>375</v>
      </c>
      <c r="D464" s="121">
        <v>2</v>
      </c>
      <c r="E464" s="134"/>
      <c r="F464" s="131"/>
      <c r="G464" s="134"/>
      <c r="H464" s="131"/>
    </row>
    <row r="465" spans="1:8" ht="11.5" x14ac:dyDescent="0.25">
      <c r="A465" s="135" t="s">
        <v>469</v>
      </c>
      <c r="B465" s="132" t="s">
        <v>470</v>
      </c>
      <c r="C465" s="121" t="s">
        <v>375</v>
      </c>
      <c r="D465" s="121">
        <v>3</v>
      </c>
      <c r="E465" s="134"/>
      <c r="F465" s="131"/>
      <c r="G465" s="134"/>
      <c r="H465" s="131"/>
    </row>
    <row r="466" spans="1:8" ht="11.5" x14ac:dyDescent="0.25">
      <c r="A466" s="148" t="s">
        <v>471</v>
      </c>
      <c r="B466" s="131" t="s">
        <v>472</v>
      </c>
      <c r="C466" s="120"/>
      <c r="D466" s="120"/>
      <c r="E466" s="139"/>
      <c r="F466" s="131"/>
      <c r="G466" s="139"/>
      <c r="H466" s="131"/>
    </row>
    <row r="467" spans="1:8" ht="11.5" x14ac:dyDescent="0.25">
      <c r="A467" s="132" t="s">
        <v>473</v>
      </c>
      <c r="B467" s="132" t="s">
        <v>474</v>
      </c>
      <c r="C467" s="121" t="s">
        <v>362</v>
      </c>
      <c r="D467" s="121">
        <v>6</v>
      </c>
      <c r="E467" s="134"/>
      <c r="F467" s="132"/>
      <c r="G467" s="134"/>
      <c r="H467" s="132"/>
    </row>
    <row r="468" spans="1:8" ht="11.5" x14ac:dyDescent="0.25">
      <c r="A468" s="132" t="s">
        <v>475</v>
      </c>
      <c r="B468" s="132" t="s">
        <v>476</v>
      </c>
      <c r="C468" s="121" t="s">
        <v>362</v>
      </c>
      <c r="D468" s="121">
        <v>6</v>
      </c>
      <c r="E468" s="134"/>
      <c r="F468" s="132"/>
      <c r="G468" s="134"/>
      <c r="H468" s="132"/>
    </row>
    <row r="469" spans="1:8" ht="11.5" x14ac:dyDescent="0.25">
      <c r="A469" s="132" t="s">
        <v>477</v>
      </c>
      <c r="B469" s="132" t="s">
        <v>478</v>
      </c>
      <c r="C469" s="121" t="s">
        <v>362</v>
      </c>
      <c r="D469" s="121">
        <v>12</v>
      </c>
      <c r="E469" s="134"/>
      <c r="F469" s="132"/>
      <c r="G469" s="134"/>
      <c r="H469" s="132"/>
    </row>
    <row r="470" spans="1:8" ht="11.5" x14ac:dyDescent="0.25">
      <c r="A470" s="143" t="s">
        <v>479</v>
      </c>
      <c r="B470" s="132" t="s">
        <v>480</v>
      </c>
      <c r="C470" s="121"/>
      <c r="D470" s="121">
        <v>12</v>
      </c>
      <c r="E470" s="134"/>
      <c r="F470" s="132"/>
      <c r="G470" s="134"/>
      <c r="H470" s="132"/>
    </row>
    <row r="471" spans="1:8" ht="11.5" x14ac:dyDescent="0.25">
      <c r="A471" s="132" t="s">
        <v>481</v>
      </c>
      <c r="B471" s="132" t="s">
        <v>482</v>
      </c>
      <c r="C471" s="121" t="s">
        <v>483</v>
      </c>
      <c r="D471" s="121">
        <v>100</v>
      </c>
      <c r="E471" s="134"/>
      <c r="F471" s="132"/>
      <c r="G471" s="134"/>
      <c r="H471" s="132"/>
    </row>
    <row r="472" spans="1:8" ht="25.5" customHeight="1" x14ac:dyDescent="0.25">
      <c r="A472" s="132" t="s">
        <v>484</v>
      </c>
      <c r="B472" s="141" t="s">
        <v>485</v>
      </c>
      <c r="C472" s="121" t="s">
        <v>483</v>
      </c>
      <c r="D472" s="121">
        <v>50</v>
      </c>
      <c r="E472" s="134"/>
      <c r="F472" s="132"/>
      <c r="G472" s="134"/>
      <c r="H472" s="132"/>
    </row>
    <row r="473" spans="1:8" ht="13" customHeight="1" x14ac:dyDescent="0.25">
      <c r="A473" s="148" t="s">
        <v>486</v>
      </c>
      <c r="B473" s="131" t="s">
        <v>487</v>
      </c>
      <c r="C473" s="120"/>
      <c r="D473" s="120"/>
      <c r="E473" s="139"/>
      <c r="F473" s="131"/>
      <c r="G473" s="139"/>
      <c r="H473" s="131"/>
    </row>
    <row r="474" spans="1:8" ht="12" customHeight="1" x14ac:dyDescent="0.25">
      <c r="A474" s="132" t="s">
        <v>473</v>
      </c>
      <c r="B474" s="132" t="s">
        <v>474</v>
      </c>
      <c r="C474" s="121" t="s">
        <v>362</v>
      </c>
      <c r="D474" s="121">
        <v>6</v>
      </c>
      <c r="E474" s="134"/>
      <c r="F474" s="132"/>
      <c r="G474" s="134"/>
      <c r="H474" s="132"/>
    </row>
    <row r="475" spans="1:8" ht="15" customHeight="1" x14ac:dyDescent="0.25">
      <c r="A475" s="132" t="s">
        <v>475</v>
      </c>
      <c r="B475" s="132" t="s">
        <v>476</v>
      </c>
      <c r="C475" s="121" t="s">
        <v>362</v>
      </c>
      <c r="D475" s="121">
        <v>6</v>
      </c>
      <c r="E475" s="134"/>
      <c r="F475" s="132"/>
      <c r="G475" s="134"/>
      <c r="H475" s="132"/>
    </row>
    <row r="476" spans="1:8" ht="11.5" x14ac:dyDescent="0.25">
      <c r="A476" s="132" t="s">
        <v>477</v>
      </c>
      <c r="B476" s="132" t="s">
        <v>478</v>
      </c>
      <c r="C476" s="121" t="s">
        <v>362</v>
      </c>
      <c r="D476" s="121">
        <v>12</v>
      </c>
      <c r="E476" s="134"/>
      <c r="F476" s="132"/>
      <c r="G476" s="134"/>
      <c r="H476" s="132"/>
    </row>
    <row r="477" spans="1:8" ht="11.5" x14ac:dyDescent="0.25">
      <c r="A477" s="143" t="s">
        <v>479</v>
      </c>
      <c r="B477" s="132" t="s">
        <v>480</v>
      </c>
      <c r="C477" s="121"/>
      <c r="D477" s="121">
        <v>12</v>
      </c>
      <c r="E477" s="134"/>
      <c r="F477" s="132"/>
      <c r="G477" s="134"/>
      <c r="H477" s="132"/>
    </row>
    <row r="478" spans="1:8" ht="11.5" x14ac:dyDescent="0.25">
      <c r="A478" s="132" t="s">
        <v>481</v>
      </c>
      <c r="B478" s="132" t="s">
        <v>482</v>
      </c>
      <c r="C478" s="121" t="s">
        <v>483</v>
      </c>
      <c r="D478" s="121">
        <v>100</v>
      </c>
      <c r="E478" s="134"/>
      <c r="F478" s="132"/>
      <c r="G478" s="134"/>
      <c r="H478" s="132"/>
    </row>
    <row r="479" spans="1:8" ht="23.25" customHeight="1" x14ac:dyDescent="0.25">
      <c r="A479" s="132" t="s">
        <v>484</v>
      </c>
      <c r="B479" s="141" t="s">
        <v>485</v>
      </c>
      <c r="C479" s="121" t="s">
        <v>483</v>
      </c>
      <c r="D479" s="121">
        <v>50</v>
      </c>
      <c r="E479" s="134"/>
      <c r="F479" s="132"/>
      <c r="G479" s="134"/>
      <c r="H479" s="132"/>
    </row>
    <row r="480" spans="1:8" ht="11.25" customHeight="1" x14ac:dyDescent="0.25">
      <c r="A480" s="104" t="str">
        <f>A1</f>
        <v>400/132kV MAKINDU Transmission lines- LILO</v>
      </c>
      <c r="B480" s="105"/>
      <c r="C480" s="106"/>
      <c r="D480" s="106"/>
      <c r="E480" s="107"/>
      <c r="F480" s="105"/>
      <c r="G480" s="107"/>
      <c r="H480" s="108"/>
    </row>
    <row r="481" spans="1:8" ht="11.25" customHeight="1" x14ac:dyDescent="0.25">
      <c r="A481" s="110" t="s">
        <v>1</v>
      </c>
      <c r="B481" s="111"/>
      <c r="C481" s="112"/>
      <c r="D481" s="112"/>
      <c r="E481" s="113"/>
      <c r="F481" s="111"/>
      <c r="G481" s="113"/>
      <c r="H481" s="114"/>
    </row>
    <row r="482" spans="1:8" ht="15.75" customHeight="1" x14ac:dyDescent="0.25">
      <c r="A482" s="110" t="s">
        <v>603</v>
      </c>
      <c r="B482" s="111"/>
      <c r="C482" s="112"/>
      <c r="D482" s="112"/>
      <c r="E482" s="113"/>
      <c r="F482" s="111"/>
      <c r="G482" s="113"/>
      <c r="H482" s="114"/>
    </row>
    <row r="483" spans="1:8" ht="11.5" x14ac:dyDescent="0.25">
      <c r="A483" s="115" t="s">
        <v>604</v>
      </c>
      <c r="B483" s="116"/>
      <c r="C483" s="117"/>
      <c r="D483" s="117"/>
      <c r="E483" s="118"/>
      <c r="F483" s="116"/>
      <c r="G483" s="118"/>
      <c r="H483" s="119"/>
    </row>
    <row r="484" spans="1:8" ht="11.5" x14ac:dyDescent="0.25">
      <c r="A484" s="148" t="s">
        <v>488</v>
      </c>
      <c r="B484" s="131" t="s">
        <v>489</v>
      </c>
      <c r="C484" s="120"/>
      <c r="D484" s="120"/>
      <c r="E484" s="139"/>
      <c r="F484" s="131"/>
      <c r="G484" s="134"/>
      <c r="H484" s="131"/>
    </row>
    <row r="485" spans="1:8" ht="11.5" x14ac:dyDescent="0.25">
      <c r="A485" s="132" t="s">
        <v>490</v>
      </c>
      <c r="B485" s="132" t="s">
        <v>381</v>
      </c>
      <c r="C485" s="121" t="s">
        <v>375</v>
      </c>
      <c r="D485" s="121">
        <v>10</v>
      </c>
      <c r="E485" s="134"/>
      <c r="F485" s="132"/>
      <c r="G485" s="134"/>
      <c r="H485" s="132"/>
    </row>
    <row r="486" spans="1:8" ht="11.5" x14ac:dyDescent="0.25">
      <c r="A486" s="132" t="s">
        <v>492</v>
      </c>
      <c r="B486" s="132" t="s">
        <v>493</v>
      </c>
      <c r="C486" s="121" t="s">
        <v>362</v>
      </c>
      <c r="D486" s="121">
        <v>1</v>
      </c>
      <c r="E486" s="134"/>
      <c r="F486" s="132"/>
      <c r="G486" s="134"/>
      <c r="H486" s="132"/>
    </row>
    <row r="487" spans="1:8" ht="11.5" x14ac:dyDescent="0.25">
      <c r="A487" s="132" t="s">
        <v>494</v>
      </c>
      <c r="B487" s="132" t="s">
        <v>495</v>
      </c>
      <c r="C487" s="121" t="s">
        <v>483</v>
      </c>
      <c r="D487" s="121">
        <v>10</v>
      </c>
      <c r="E487" s="134"/>
      <c r="F487" s="132"/>
      <c r="G487" s="134"/>
      <c r="H487" s="132"/>
    </row>
    <row r="488" spans="1:8" ht="11.5" x14ac:dyDescent="0.25">
      <c r="A488" s="132" t="s">
        <v>496</v>
      </c>
      <c r="B488" s="132" t="s">
        <v>497</v>
      </c>
      <c r="C488" s="121" t="s">
        <v>483</v>
      </c>
      <c r="D488" s="121">
        <v>10</v>
      </c>
      <c r="E488" s="134"/>
      <c r="F488" s="132"/>
      <c r="G488" s="134"/>
      <c r="H488" s="132"/>
    </row>
    <row r="489" spans="1:8" ht="11.5" x14ac:dyDescent="0.25">
      <c r="A489" s="132" t="s">
        <v>498</v>
      </c>
      <c r="B489" s="132" t="s">
        <v>499</v>
      </c>
      <c r="C489" s="121" t="s">
        <v>483</v>
      </c>
      <c r="D489" s="121">
        <v>10</v>
      </c>
      <c r="E489" s="134"/>
      <c r="F489" s="132"/>
      <c r="G489" s="134"/>
      <c r="H489" s="132"/>
    </row>
    <row r="490" spans="1:8" ht="11.5" x14ac:dyDescent="0.25">
      <c r="A490" s="132" t="s">
        <v>500</v>
      </c>
      <c r="B490" s="132" t="s">
        <v>501</v>
      </c>
      <c r="C490" s="121" t="s">
        <v>38</v>
      </c>
      <c r="D490" s="121">
        <v>1</v>
      </c>
      <c r="E490" s="134"/>
      <c r="F490" s="132"/>
      <c r="G490" s="134"/>
      <c r="H490" s="132"/>
    </row>
    <row r="491" spans="1:8" ht="11.5" x14ac:dyDescent="0.25">
      <c r="A491" s="132" t="s">
        <v>502</v>
      </c>
      <c r="B491" s="132" t="s">
        <v>503</v>
      </c>
      <c r="C491" s="121" t="s">
        <v>483</v>
      </c>
      <c r="D491" s="121">
        <v>2</v>
      </c>
      <c r="E491" s="134"/>
      <c r="F491" s="132"/>
      <c r="G491" s="134"/>
      <c r="H491" s="132"/>
    </row>
    <row r="492" spans="1:8" ht="11.5" x14ac:dyDescent="0.25">
      <c r="A492" s="132" t="s">
        <v>504</v>
      </c>
      <c r="B492" s="132" t="s">
        <v>505</v>
      </c>
      <c r="C492" s="121" t="s">
        <v>483</v>
      </c>
      <c r="D492" s="121">
        <v>2</v>
      </c>
      <c r="E492" s="134"/>
      <c r="F492" s="132"/>
      <c r="G492" s="134"/>
      <c r="H492" s="132"/>
    </row>
    <row r="493" spans="1:8" ht="11.5" x14ac:dyDescent="0.25">
      <c r="A493" s="132" t="s">
        <v>506</v>
      </c>
      <c r="B493" s="132" t="s">
        <v>507</v>
      </c>
      <c r="C493" s="121" t="s">
        <v>483</v>
      </c>
      <c r="D493" s="121">
        <v>2</v>
      </c>
      <c r="E493" s="134"/>
      <c r="F493" s="132"/>
      <c r="G493" s="134"/>
      <c r="H493" s="132"/>
    </row>
    <row r="494" spans="1:8" ht="11.5" x14ac:dyDescent="0.25">
      <c r="A494" s="132" t="s">
        <v>508</v>
      </c>
      <c r="B494" s="132" t="s">
        <v>509</v>
      </c>
      <c r="C494" s="121" t="s">
        <v>483</v>
      </c>
      <c r="D494" s="121">
        <v>2</v>
      </c>
      <c r="E494" s="134"/>
      <c r="F494" s="132"/>
      <c r="G494" s="134"/>
      <c r="H494" s="132"/>
    </row>
    <row r="495" spans="1:8" ht="11.5" x14ac:dyDescent="0.25">
      <c r="A495" s="132" t="s">
        <v>510</v>
      </c>
      <c r="B495" s="132" t="s">
        <v>511</v>
      </c>
      <c r="C495" s="121" t="s">
        <v>362</v>
      </c>
      <c r="D495" s="121">
        <v>2</v>
      </c>
      <c r="E495" s="134"/>
      <c r="F495" s="132"/>
      <c r="G495" s="134"/>
      <c r="H495" s="132"/>
    </row>
    <row r="496" spans="1:8" ht="23" x14ac:dyDescent="0.25">
      <c r="A496" s="132" t="s">
        <v>512</v>
      </c>
      <c r="B496" s="141" t="s">
        <v>513</v>
      </c>
      <c r="C496" s="121" t="s">
        <v>362</v>
      </c>
      <c r="D496" s="121">
        <v>1</v>
      </c>
      <c r="E496" s="134"/>
      <c r="F496" s="132"/>
      <c r="G496" s="134"/>
      <c r="H496" s="132"/>
    </row>
    <row r="497" spans="1:8" ht="11.5" x14ac:dyDescent="0.25">
      <c r="A497" s="132" t="s">
        <v>514</v>
      </c>
      <c r="B497" s="132" t="s">
        <v>515</v>
      </c>
      <c r="C497" s="121" t="s">
        <v>362</v>
      </c>
      <c r="D497" s="121">
        <v>1</v>
      </c>
      <c r="E497" s="134"/>
      <c r="F497" s="132"/>
      <c r="G497" s="134"/>
      <c r="H497" s="132"/>
    </row>
    <row r="498" spans="1:8" ht="11.5" x14ac:dyDescent="0.25">
      <c r="A498" s="132" t="s">
        <v>516</v>
      </c>
      <c r="B498" s="132" t="s">
        <v>517</v>
      </c>
      <c r="C498" s="121" t="s">
        <v>38</v>
      </c>
      <c r="D498" s="121">
        <v>1</v>
      </c>
      <c r="E498" s="134"/>
      <c r="F498" s="132"/>
      <c r="G498" s="134"/>
      <c r="H498" s="132"/>
    </row>
    <row r="499" spans="1:8" ht="11.5" x14ac:dyDescent="0.25">
      <c r="A499" s="132" t="s">
        <v>518</v>
      </c>
      <c r="B499" s="132" t="s">
        <v>583</v>
      </c>
      <c r="C499" s="121" t="s">
        <v>362</v>
      </c>
      <c r="D499" s="121">
        <v>1</v>
      </c>
      <c r="E499" s="134"/>
      <c r="F499" s="132"/>
      <c r="G499" s="134"/>
      <c r="H499" s="132"/>
    </row>
    <row r="500" spans="1:8" ht="11.5" x14ac:dyDescent="0.25">
      <c r="A500" s="132" t="s">
        <v>520</v>
      </c>
      <c r="B500" s="132" t="s">
        <v>521</v>
      </c>
      <c r="C500" s="121" t="s">
        <v>362</v>
      </c>
      <c r="D500" s="121">
        <v>1</v>
      </c>
      <c r="E500" s="134"/>
      <c r="F500" s="132"/>
      <c r="G500" s="134"/>
      <c r="H500" s="132"/>
    </row>
    <row r="501" spans="1:8" ht="11.5" x14ac:dyDescent="0.25">
      <c r="A501" s="132" t="s">
        <v>522</v>
      </c>
      <c r="B501" s="132" t="s">
        <v>523</v>
      </c>
      <c r="C501" s="121" t="s">
        <v>362</v>
      </c>
      <c r="D501" s="121">
        <v>1</v>
      </c>
      <c r="E501" s="134"/>
      <c r="F501" s="132"/>
      <c r="G501" s="134"/>
      <c r="H501" s="132"/>
    </row>
    <row r="502" spans="1:8" ht="11.5" x14ac:dyDescent="0.25">
      <c r="A502" s="132" t="s">
        <v>524</v>
      </c>
      <c r="B502" s="132" t="s">
        <v>525</v>
      </c>
      <c r="C502" s="121" t="s">
        <v>483</v>
      </c>
      <c r="D502" s="121">
        <v>1</v>
      </c>
      <c r="E502" s="134"/>
      <c r="F502" s="132"/>
      <c r="G502" s="134"/>
      <c r="H502" s="132"/>
    </row>
    <row r="503" spans="1:8" ht="11.5" x14ac:dyDescent="0.25">
      <c r="A503" s="132" t="s">
        <v>526</v>
      </c>
      <c r="B503" s="132" t="s">
        <v>527</v>
      </c>
      <c r="C503" s="121" t="s">
        <v>362</v>
      </c>
      <c r="D503" s="121">
        <v>2</v>
      </c>
      <c r="E503" s="134"/>
      <c r="F503" s="132"/>
      <c r="G503" s="134"/>
      <c r="H503" s="132"/>
    </row>
    <row r="504" spans="1:8" ht="11.5" x14ac:dyDescent="0.25">
      <c r="A504" s="148" t="s">
        <v>528</v>
      </c>
      <c r="B504" s="131" t="s">
        <v>529</v>
      </c>
      <c r="C504" s="120"/>
      <c r="D504" s="120"/>
      <c r="E504" s="139"/>
      <c r="F504" s="131"/>
      <c r="G504" s="134"/>
      <c r="H504" s="131"/>
    </row>
    <row r="505" spans="1:8" ht="11.5" x14ac:dyDescent="0.25">
      <c r="A505" s="132" t="s">
        <v>530</v>
      </c>
      <c r="B505" s="132" t="s">
        <v>381</v>
      </c>
      <c r="C505" s="121" t="s">
        <v>375</v>
      </c>
      <c r="D505" s="121">
        <v>10</v>
      </c>
      <c r="E505" s="134"/>
      <c r="F505" s="132"/>
      <c r="G505" s="134"/>
      <c r="H505" s="132"/>
    </row>
    <row r="506" spans="1:8" ht="11.5" x14ac:dyDescent="0.25">
      <c r="A506" s="132" t="s">
        <v>531</v>
      </c>
      <c r="B506" s="132" t="s">
        <v>493</v>
      </c>
      <c r="C506" s="121" t="s">
        <v>362</v>
      </c>
      <c r="D506" s="121">
        <v>1</v>
      </c>
      <c r="E506" s="134"/>
      <c r="F506" s="132"/>
      <c r="G506" s="134"/>
      <c r="H506" s="132"/>
    </row>
    <row r="507" spans="1:8" ht="11.5" x14ac:dyDescent="0.25">
      <c r="A507" s="132" t="s">
        <v>532</v>
      </c>
      <c r="B507" s="132" t="s">
        <v>495</v>
      </c>
      <c r="C507" s="121" t="s">
        <v>483</v>
      </c>
      <c r="D507" s="121">
        <v>10</v>
      </c>
      <c r="E507" s="134"/>
      <c r="F507" s="132"/>
      <c r="G507" s="134"/>
      <c r="H507" s="132"/>
    </row>
    <row r="508" spans="1:8" ht="11.5" x14ac:dyDescent="0.25">
      <c r="A508" s="132" t="s">
        <v>533</v>
      </c>
      <c r="B508" s="132" t="s">
        <v>497</v>
      </c>
      <c r="C508" s="121" t="s">
        <v>483</v>
      </c>
      <c r="D508" s="121">
        <v>10</v>
      </c>
      <c r="E508" s="134"/>
      <c r="F508" s="132"/>
      <c r="G508" s="134"/>
      <c r="H508" s="132"/>
    </row>
    <row r="509" spans="1:8" ht="11.5" x14ac:dyDescent="0.25">
      <c r="A509" s="132" t="s">
        <v>534</v>
      </c>
      <c r="B509" s="132" t="s">
        <v>499</v>
      </c>
      <c r="C509" s="121" t="s">
        <v>483</v>
      </c>
      <c r="D509" s="121">
        <v>10</v>
      </c>
      <c r="E509" s="134"/>
      <c r="F509" s="132"/>
      <c r="G509" s="134"/>
      <c r="H509" s="132"/>
    </row>
    <row r="510" spans="1:8" ht="11.5" x14ac:dyDescent="0.25">
      <c r="A510" s="132" t="s">
        <v>535</v>
      </c>
      <c r="B510" s="132" t="s">
        <v>501</v>
      </c>
      <c r="C510" s="121" t="s">
        <v>38</v>
      </c>
      <c r="D510" s="121">
        <v>1</v>
      </c>
      <c r="E510" s="134"/>
      <c r="F510" s="132"/>
      <c r="G510" s="134"/>
      <c r="H510" s="132"/>
    </row>
    <row r="511" spans="1:8" ht="11.5" x14ac:dyDescent="0.25">
      <c r="A511" s="132" t="s">
        <v>536</v>
      </c>
      <c r="B511" s="132" t="s">
        <v>503</v>
      </c>
      <c r="C511" s="121" t="s">
        <v>483</v>
      </c>
      <c r="D511" s="121">
        <v>2</v>
      </c>
      <c r="E511" s="134"/>
      <c r="F511" s="132"/>
      <c r="G511" s="134"/>
      <c r="H511" s="132"/>
    </row>
    <row r="512" spans="1:8" ht="11.5" x14ac:dyDescent="0.25">
      <c r="A512" s="132" t="s">
        <v>537</v>
      </c>
      <c r="B512" s="132" t="s">
        <v>505</v>
      </c>
      <c r="C512" s="121" t="s">
        <v>483</v>
      </c>
      <c r="D512" s="121">
        <v>2</v>
      </c>
      <c r="E512" s="134"/>
      <c r="F512" s="132"/>
      <c r="G512" s="134"/>
      <c r="H512" s="132"/>
    </row>
    <row r="513" spans="1:8" ht="11.5" x14ac:dyDescent="0.25">
      <c r="A513" s="132" t="s">
        <v>538</v>
      </c>
      <c r="B513" s="132" t="s">
        <v>507</v>
      </c>
      <c r="C513" s="121" t="s">
        <v>483</v>
      </c>
      <c r="D513" s="121">
        <v>2</v>
      </c>
      <c r="E513" s="134"/>
      <c r="F513" s="132"/>
      <c r="G513" s="134"/>
      <c r="H513" s="132"/>
    </row>
    <row r="514" spans="1:8" ht="11.5" x14ac:dyDescent="0.25">
      <c r="A514" s="132" t="s">
        <v>539</v>
      </c>
      <c r="B514" s="132" t="s">
        <v>509</v>
      </c>
      <c r="C514" s="121" t="s">
        <v>483</v>
      </c>
      <c r="D514" s="121">
        <v>2</v>
      </c>
      <c r="E514" s="134"/>
      <c r="F514" s="132"/>
      <c r="G514" s="134"/>
      <c r="H514" s="132"/>
    </row>
    <row r="515" spans="1:8" ht="11.5" x14ac:dyDescent="0.25">
      <c r="A515" s="132" t="s">
        <v>540</v>
      </c>
      <c r="B515" s="132" t="s">
        <v>511</v>
      </c>
      <c r="C515" s="121" t="s">
        <v>362</v>
      </c>
      <c r="D515" s="121">
        <v>2</v>
      </c>
      <c r="E515" s="134"/>
      <c r="F515" s="132"/>
      <c r="G515" s="134"/>
      <c r="H515" s="132"/>
    </row>
    <row r="516" spans="1:8" ht="23" x14ac:dyDescent="0.25">
      <c r="A516" s="132" t="s">
        <v>541</v>
      </c>
      <c r="B516" s="141" t="s">
        <v>513</v>
      </c>
      <c r="C516" s="121" t="s">
        <v>362</v>
      </c>
      <c r="D516" s="121">
        <v>1</v>
      </c>
      <c r="E516" s="134"/>
      <c r="F516" s="132"/>
      <c r="G516" s="134"/>
      <c r="H516" s="132"/>
    </row>
    <row r="517" spans="1:8" ht="11.5" x14ac:dyDescent="0.25">
      <c r="A517" s="132" t="s">
        <v>542</v>
      </c>
      <c r="B517" s="132" t="s">
        <v>515</v>
      </c>
      <c r="C517" s="121" t="s">
        <v>362</v>
      </c>
      <c r="D517" s="121">
        <v>1</v>
      </c>
      <c r="E517" s="134"/>
      <c r="F517" s="132"/>
      <c r="G517" s="134"/>
      <c r="H517" s="132"/>
    </row>
    <row r="518" spans="1:8" ht="11.5" x14ac:dyDescent="0.25">
      <c r="A518" s="132" t="s">
        <v>543</v>
      </c>
      <c r="B518" s="132" t="s">
        <v>517</v>
      </c>
      <c r="C518" s="121" t="s">
        <v>38</v>
      </c>
      <c r="D518" s="121">
        <v>1</v>
      </c>
      <c r="E518" s="134"/>
      <c r="F518" s="132"/>
      <c r="G518" s="134"/>
      <c r="H518" s="132"/>
    </row>
    <row r="519" spans="1:8" ht="11.5" x14ac:dyDescent="0.25">
      <c r="A519" s="132" t="s">
        <v>544</v>
      </c>
      <c r="B519" s="132" t="s">
        <v>583</v>
      </c>
      <c r="C519" s="121" t="s">
        <v>362</v>
      </c>
      <c r="D519" s="121">
        <v>1</v>
      </c>
      <c r="E519" s="134"/>
      <c r="F519" s="132"/>
      <c r="G519" s="134"/>
      <c r="H519" s="132"/>
    </row>
    <row r="520" spans="1:8" ht="11.5" x14ac:dyDescent="0.25">
      <c r="A520" s="132" t="s">
        <v>545</v>
      </c>
      <c r="B520" s="132" t="s">
        <v>521</v>
      </c>
      <c r="C520" s="121" t="s">
        <v>362</v>
      </c>
      <c r="D520" s="121">
        <v>1</v>
      </c>
      <c r="E520" s="134"/>
      <c r="F520" s="132"/>
      <c r="G520" s="134"/>
      <c r="H520" s="132"/>
    </row>
    <row r="521" spans="1:8" ht="11.5" x14ac:dyDescent="0.25">
      <c r="A521" s="132" t="s">
        <v>546</v>
      </c>
      <c r="B521" s="132" t="s">
        <v>523</v>
      </c>
      <c r="C521" s="121" t="s">
        <v>362</v>
      </c>
      <c r="D521" s="121">
        <v>1</v>
      </c>
      <c r="E521" s="134"/>
      <c r="F521" s="132"/>
      <c r="G521" s="134"/>
      <c r="H521" s="132"/>
    </row>
    <row r="522" spans="1:8" ht="11.5" x14ac:dyDescent="0.25">
      <c r="A522" s="132" t="s">
        <v>547</v>
      </c>
      <c r="B522" s="132" t="s">
        <v>525</v>
      </c>
      <c r="C522" s="121" t="s">
        <v>483</v>
      </c>
      <c r="D522" s="121">
        <v>1</v>
      </c>
      <c r="E522" s="134"/>
      <c r="F522" s="132"/>
      <c r="G522" s="134"/>
      <c r="H522" s="132"/>
    </row>
    <row r="523" spans="1:8" ht="11.5" x14ac:dyDescent="0.25">
      <c r="A523" s="132" t="s">
        <v>548</v>
      </c>
      <c r="B523" s="132" t="s">
        <v>527</v>
      </c>
      <c r="C523" s="121" t="s">
        <v>362</v>
      </c>
      <c r="D523" s="121">
        <v>2</v>
      </c>
      <c r="E523" s="134"/>
      <c r="F523" s="132"/>
      <c r="G523" s="134"/>
      <c r="H523" s="132"/>
    </row>
    <row r="524" spans="1:8" ht="11.5" x14ac:dyDescent="0.25">
      <c r="A524" s="131" t="s">
        <v>549</v>
      </c>
      <c r="B524" s="132"/>
      <c r="C524" s="121"/>
      <c r="D524" s="121"/>
      <c r="E524" s="134"/>
      <c r="F524" s="132"/>
      <c r="G524" s="139"/>
      <c r="H524" s="132"/>
    </row>
    <row r="525" spans="1:8" ht="11.5" x14ac:dyDescent="0.25">
      <c r="A525" s="159">
        <v>8.1</v>
      </c>
      <c r="B525" s="160" t="str">
        <f>'Schedule 1'!B524</f>
        <v>Factory Acceptance Tests(FAT):</v>
      </c>
      <c r="C525" s="121"/>
      <c r="D525" s="121"/>
      <c r="E525" s="134"/>
      <c r="F525" s="132"/>
      <c r="G525" s="134"/>
      <c r="H525" s="132"/>
    </row>
    <row r="526" spans="1:8" ht="11.5" x14ac:dyDescent="0.25">
      <c r="A526" s="132" t="s">
        <v>550</v>
      </c>
      <c r="B526" s="132" t="s">
        <v>27</v>
      </c>
      <c r="C526" s="121" t="s">
        <v>551</v>
      </c>
      <c r="D526" s="121">
        <v>1</v>
      </c>
      <c r="E526" s="134"/>
      <c r="F526" s="132"/>
      <c r="G526" s="134"/>
      <c r="H526" s="132"/>
    </row>
    <row r="527" spans="1:8" ht="11.5" x14ac:dyDescent="0.25">
      <c r="A527" s="132" t="s">
        <v>552</v>
      </c>
      <c r="B527" s="132" t="s">
        <v>25</v>
      </c>
      <c r="C527" s="121" t="s">
        <v>551</v>
      </c>
      <c r="D527" s="121">
        <v>1</v>
      </c>
      <c r="E527" s="134"/>
      <c r="F527" s="132"/>
      <c r="G527" s="134"/>
      <c r="H527" s="132"/>
    </row>
    <row r="528" spans="1:8" ht="11.5" x14ac:dyDescent="0.25">
      <c r="A528" s="132" t="s">
        <v>553</v>
      </c>
      <c r="B528" s="161" t="s">
        <v>560</v>
      </c>
      <c r="C528" s="121" t="s">
        <v>551</v>
      </c>
      <c r="D528" s="121">
        <v>1</v>
      </c>
      <c r="E528" s="134"/>
      <c r="F528" s="132"/>
      <c r="G528" s="134"/>
      <c r="H528" s="132"/>
    </row>
    <row r="529" spans="1:8" ht="11.5" x14ac:dyDescent="0.25">
      <c r="A529" s="132" t="s">
        <v>554</v>
      </c>
      <c r="B529" s="161" t="s">
        <v>381</v>
      </c>
      <c r="C529" s="121" t="s">
        <v>551</v>
      </c>
      <c r="D529" s="121">
        <v>1</v>
      </c>
      <c r="E529" s="134"/>
      <c r="F529" s="132"/>
      <c r="G529" s="134"/>
      <c r="H529" s="132"/>
    </row>
    <row r="530" spans="1:8" ht="11.5" x14ac:dyDescent="0.25">
      <c r="A530" s="132" t="s">
        <v>555</v>
      </c>
      <c r="B530" s="161" t="s">
        <v>561</v>
      </c>
      <c r="C530" s="121" t="s">
        <v>551</v>
      </c>
      <c r="D530" s="121">
        <v>1</v>
      </c>
      <c r="E530" s="134"/>
      <c r="F530" s="132"/>
      <c r="G530" s="134"/>
      <c r="H530" s="132"/>
    </row>
    <row r="531" spans="1:8" ht="11.5" x14ac:dyDescent="0.25">
      <c r="A531" s="132" t="s">
        <v>635</v>
      </c>
      <c r="B531" s="161" t="s">
        <v>562</v>
      </c>
      <c r="C531" s="121" t="s">
        <v>551</v>
      </c>
      <c r="D531" s="121">
        <v>1</v>
      </c>
      <c r="E531" s="134"/>
      <c r="F531" s="132"/>
      <c r="G531" s="134"/>
      <c r="H531" s="132"/>
    </row>
    <row r="532" spans="1:8" ht="11.5" x14ac:dyDescent="0.25">
      <c r="A532" s="132" t="s">
        <v>636</v>
      </c>
      <c r="B532" s="161" t="s">
        <v>563</v>
      </c>
      <c r="C532" s="121" t="s">
        <v>551</v>
      </c>
      <c r="D532" s="121">
        <v>2</v>
      </c>
      <c r="E532" s="134"/>
      <c r="F532" s="132"/>
      <c r="G532" s="134"/>
      <c r="H532" s="132"/>
    </row>
    <row r="533" spans="1:8" ht="11.5" x14ac:dyDescent="0.25">
      <c r="A533" s="132" t="s">
        <v>637</v>
      </c>
      <c r="B533" s="161" t="s">
        <v>564</v>
      </c>
      <c r="C533" s="121" t="s">
        <v>551</v>
      </c>
      <c r="D533" s="121">
        <v>3</v>
      </c>
      <c r="E533" s="134"/>
      <c r="F533" s="132"/>
      <c r="G533" s="134"/>
      <c r="H533" s="132"/>
    </row>
    <row r="534" spans="1:8" ht="23" x14ac:dyDescent="0.25">
      <c r="A534" s="159">
        <v>8.1999999999999993</v>
      </c>
      <c r="B534" s="162" t="s">
        <v>565</v>
      </c>
      <c r="C534" s="121"/>
      <c r="D534" s="121"/>
      <c r="E534" s="134"/>
      <c r="F534" s="132"/>
      <c r="G534" s="134"/>
      <c r="H534" s="132"/>
    </row>
    <row r="535" spans="1:8" ht="19.5" customHeight="1" x14ac:dyDescent="0.25">
      <c r="A535" s="132" t="s">
        <v>557</v>
      </c>
      <c r="B535" s="141" t="s">
        <v>566</v>
      </c>
      <c r="C535" s="121" t="s">
        <v>567</v>
      </c>
      <c r="D535" s="121">
        <v>2</v>
      </c>
      <c r="E535" s="134"/>
      <c r="F535" s="132"/>
      <c r="G535" s="134"/>
      <c r="H535" s="132"/>
    </row>
    <row r="536" spans="1:8" ht="19.5" customHeight="1" x14ac:dyDescent="0.25">
      <c r="A536" s="132" t="s">
        <v>558</v>
      </c>
      <c r="B536" s="141" t="s">
        <v>616</v>
      </c>
      <c r="C536" s="121" t="s">
        <v>567</v>
      </c>
      <c r="D536" s="121">
        <v>0</v>
      </c>
      <c r="E536" s="134"/>
      <c r="F536" s="132"/>
      <c r="G536" s="134"/>
      <c r="H536" s="132"/>
    </row>
    <row r="537" spans="1:8" ht="23" x14ac:dyDescent="0.25">
      <c r="A537" s="132" t="s">
        <v>559</v>
      </c>
      <c r="B537" s="141" t="s">
        <v>634</v>
      </c>
      <c r="C537" s="121" t="s">
        <v>567</v>
      </c>
      <c r="D537" s="121">
        <v>10</v>
      </c>
      <c r="E537" s="134"/>
      <c r="F537" s="132"/>
      <c r="G537" s="134"/>
      <c r="H537" s="132"/>
    </row>
    <row r="538" spans="1:8" ht="11.5" x14ac:dyDescent="0.25">
      <c r="A538" s="131" t="s">
        <v>569</v>
      </c>
      <c r="B538" s="132"/>
      <c r="C538" s="121"/>
      <c r="D538" s="121"/>
      <c r="E538" s="134"/>
      <c r="F538" s="132"/>
      <c r="G538" s="139"/>
      <c r="H538" s="132"/>
    </row>
    <row r="539" spans="1:8" ht="11.5" x14ac:dyDescent="0.25">
      <c r="A539" s="132"/>
      <c r="B539" s="254" t="s">
        <v>570</v>
      </c>
      <c r="C539" s="255"/>
      <c r="D539" s="255"/>
      <c r="E539" s="255"/>
      <c r="F539" s="255"/>
      <c r="G539" s="255"/>
      <c r="H539" s="256"/>
    </row>
    <row r="540" spans="1:8" ht="11.5" x14ac:dyDescent="0.25">
      <c r="A540" s="163"/>
      <c r="B540" s="111"/>
      <c r="C540" s="164"/>
      <c r="D540" s="106"/>
      <c r="E540" s="107"/>
      <c r="F540" s="105"/>
      <c r="G540" s="107"/>
      <c r="H540" s="108"/>
    </row>
    <row r="541" spans="1:8" ht="11.5" x14ac:dyDescent="0.25">
      <c r="A541" s="163"/>
      <c r="B541" s="111"/>
      <c r="C541" s="165"/>
      <c r="D541" s="112"/>
      <c r="E541" s="113"/>
      <c r="F541" s="111"/>
      <c r="G541" s="113"/>
      <c r="H541" s="114"/>
    </row>
    <row r="542" spans="1:8" ht="11.5" x14ac:dyDescent="0.25">
      <c r="A542" s="163"/>
      <c r="B542" s="111"/>
      <c r="C542" s="165"/>
      <c r="D542" s="112" t="s">
        <v>571</v>
      </c>
      <c r="E542" s="113"/>
      <c r="F542" s="116"/>
      <c r="G542" s="118"/>
      <c r="H542" s="119"/>
    </row>
    <row r="543" spans="1:8" ht="11.5" x14ac:dyDescent="0.25">
      <c r="A543" s="163"/>
      <c r="B543" s="111"/>
      <c r="C543" s="165"/>
      <c r="D543" s="112"/>
      <c r="E543" s="113"/>
      <c r="F543" s="111"/>
      <c r="G543" s="113"/>
      <c r="H543" s="114"/>
    </row>
    <row r="544" spans="1:8" ht="11.5" x14ac:dyDescent="0.25">
      <c r="A544" s="163"/>
      <c r="B544" s="111"/>
      <c r="C544" s="165"/>
      <c r="D544" s="112" t="s">
        <v>572</v>
      </c>
      <c r="E544" s="113"/>
      <c r="F544" s="116"/>
      <c r="G544" s="118"/>
      <c r="H544" s="119"/>
    </row>
    <row r="545" spans="1:8" ht="11.5" x14ac:dyDescent="0.25">
      <c r="A545" s="163"/>
      <c r="B545" s="111"/>
      <c r="C545" s="166"/>
      <c r="D545" s="117"/>
      <c r="E545" s="118"/>
      <c r="F545" s="116"/>
      <c r="G545" s="118"/>
      <c r="H545" s="119"/>
    </row>
    <row r="546" spans="1:8" ht="11.5" x14ac:dyDescent="0.25">
      <c r="A546" s="110" t="s">
        <v>573</v>
      </c>
      <c r="B546" s="111"/>
      <c r="C546" s="112"/>
      <c r="D546" s="112"/>
      <c r="E546" s="113"/>
      <c r="F546" s="111"/>
      <c r="G546" s="113"/>
      <c r="H546" s="114"/>
    </row>
    <row r="547" spans="1:8" ht="11.5" x14ac:dyDescent="0.25">
      <c r="A547" s="120" t="s">
        <v>574</v>
      </c>
      <c r="B547" s="253" t="s">
        <v>5</v>
      </c>
      <c r="C547" s="253"/>
      <c r="D547" s="253"/>
      <c r="E547" s="253"/>
      <c r="F547" s="253" t="s">
        <v>575</v>
      </c>
      <c r="G547" s="253"/>
      <c r="H547" s="253"/>
    </row>
    <row r="548" spans="1:8" ht="11.5" x14ac:dyDescent="0.25">
      <c r="A548" s="132"/>
      <c r="B548" s="167"/>
      <c r="C548" s="128"/>
      <c r="D548" s="128"/>
      <c r="E548" s="168"/>
      <c r="F548" s="167"/>
      <c r="G548" s="169"/>
      <c r="H548" s="170"/>
    </row>
    <row r="549" spans="1:8" ht="11.5" x14ac:dyDescent="0.25">
      <c r="A549" s="132"/>
      <c r="B549" s="167"/>
      <c r="C549" s="128"/>
      <c r="D549" s="128"/>
      <c r="E549" s="168"/>
      <c r="F549" s="167"/>
      <c r="G549" s="169"/>
      <c r="H549" s="170"/>
    </row>
    <row r="550" spans="1:8" ht="11.5" x14ac:dyDescent="0.25">
      <c r="A550" s="132"/>
      <c r="B550" s="167"/>
      <c r="C550" s="128"/>
      <c r="D550" s="128"/>
      <c r="E550" s="168"/>
      <c r="F550" s="167"/>
      <c r="G550" s="169"/>
      <c r="H550" s="170"/>
    </row>
  </sheetData>
  <mergeCells count="8">
    <mergeCell ref="E5:F5"/>
    <mergeCell ref="G5:H5"/>
    <mergeCell ref="B539:H539"/>
    <mergeCell ref="B547:E547"/>
    <mergeCell ref="F547:H547"/>
    <mergeCell ref="A165:B165"/>
    <mergeCell ref="A94:B94"/>
    <mergeCell ref="A166:B166"/>
  </mergeCells>
  <pageMargins left="0.74803149606299213" right="0.51181102362204722" top="0.74803149606299213" bottom="0.51181102362204722" header="0.31496062992125984" footer="0.31496062992125984"/>
  <pageSetup paperSize="9" scale="65" orientation="portrait" r:id="rId1"/>
  <headerFooter>
    <oddHeader xml:space="preserve">&amp;C
</oddHeader>
  </headerFooter>
  <rowBreaks count="6" manualBreakCount="6">
    <brk id="65" max="7" man="1"/>
    <brk id="127" max="7" man="1"/>
    <brk id="194" max="7" man="1"/>
    <brk id="269" max="7" man="1"/>
    <brk id="368" max="7" man="1"/>
    <brk id="479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8"/>
  <sheetViews>
    <sheetView topLeftCell="A7" zoomScaleNormal="100" zoomScaleSheetLayoutView="100" workbookViewId="0">
      <selection activeCell="H13" sqref="H13"/>
    </sheetView>
  </sheetViews>
  <sheetFormatPr defaultColWidth="9" defaultRowHeight="9" x14ac:dyDescent="0.2"/>
  <cols>
    <col min="1" max="1" width="4.5" style="1" customWidth="1"/>
    <col min="2" max="2" width="37.5" style="1" customWidth="1"/>
    <col min="3" max="3" width="6" style="2" customWidth="1"/>
    <col min="4" max="4" width="5.5" style="1" customWidth="1"/>
    <col min="5" max="5" width="8" style="1" customWidth="1"/>
    <col min="6" max="6" width="7.83203125" style="1" customWidth="1"/>
    <col min="7" max="7" width="9" style="1"/>
    <col min="8" max="8" width="10.5" style="3" bestFit="1" customWidth="1"/>
    <col min="9" max="16384" width="9" style="1"/>
  </cols>
  <sheetData>
    <row r="1" spans="1:8" ht="12" customHeight="1" x14ac:dyDescent="0.25">
      <c r="A1" s="7" t="str">
        <f>'Schedule 1'!A1</f>
        <v>400/132kV MAKINDU Transmission lines- LILO</v>
      </c>
      <c r="B1" s="8"/>
      <c r="C1" s="9"/>
      <c r="D1" s="9"/>
      <c r="E1" s="8"/>
      <c r="F1" s="8"/>
      <c r="G1" s="13"/>
      <c r="H1" s="15"/>
    </row>
    <row r="2" spans="1:8" ht="12" customHeight="1" x14ac:dyDescent="0.25">
      <c r="A2" s="12" t="s">
        <v>1</v>
      </c>
      <c r="B2" s="13"/>
      <c r="C2" s="14"/>
      <c r="D2" s="14"/>
      <c r="E2" s="13"/>
      <c r="F2" s="13"/>
      <c r="G2" s="13"/>
      <c r="H2" s="15"/>
    </row>
    <row r="3" spans="1:8" ht="12" customHeight="1" x14ac:dyDescent="0.25">
      <c r="A3" s="12" t="s">
        <v>617</v>
      </c>
      <c r="B3" s="13"/>
      <c r="C3" s="14"/>
      <c r="D3" s="14"/>
      <c r="E3" s="13"/>
      <c r="F3" s="13"/>
      <c r="G3" s="13"/>
      <c r="H3" s="15"/>
    </row>
    <row r="4" spans="1:8" ht="12" customHeight="1" x14ac:dyDescent="0.25">
      <c r="A4" s="12" t="s">
        <v>618</v>
      </c>
      <c r="B4" s="13"/>
      <c r="C4" s="19"/>
      <c r="D4" s="19"/>
      <c r="E4" s="18"/>
      <c r="F4" s="18"/>
      <c r="G4" s="13"/>
      <c r="H4" s="15"/>
    </row>
    <row r="5" spans="1:8" ht="11.5" x14ac:dyDescent="0.2">
      <c r="A5" s="61" t="s">
        <v>4</v>
      </c>
      <c r="B5" s="61" t="s">
        <v>5</v>
      </c>
      <c r="C5" s="61" t="s">
        <v>6</v>
      </c>
      <c r="D5" s="61" t="s">
        <v>7</v>
      </c>
      <c r="E5" s="274" t="s">
        <v>8</v>
      </c>
      <c r="F5" s="274"/>
      <c r="G5" s="274" t="s">
        <v>9</v>
      </c>
      <c r="H5" s="274"/>
    </row>
    <row r="6" spans="1:8" ht="47.65" customHeight="1" x14ac:dyDescent="0.2">
      <c r="A6" s="62"/>
      <c r="B6" s="62"/>
      <c r="C6" s="62"/>
      <c r="D6" s="60" t="s">
        <v>588</v>
      </c>
      <c r="E6" s="24" t="s">
        <v>589</v>
      </c>
      <c r="F6" s="24" t="s">
        <v>590</v>
      </c>
      <c r="G6" s="24" t="s">
        <v>591</v>
      </c>
      <c r="H6" s="24" t="s">
        <v>619</v>
      </c>
    </row>
    <row r="7" spans="1:8" ht="23.25" customHeight="1" x14ac:dyDescent="0.25">
      <c r="A7" s="275" t="s">
        <v>593</v>
      </c>
      <c r="B7" s="276"/>
      <c r="C7" s="276"/>
      <c r="D7" s="276"/>
      <c r="E7" s="276"/>
      <c r="F7" s="277"/>
      <c r="G7" s="35"/>
      <c r="H7" s="53"/>
    </row>
    <row r="8" spans="1:8" ht="11.5" x14ac:dyDescent="0.25">
      <c r="A8" s="25" t="s">
        <v>620</v>
      </c>
      <c r="B8" s="26"/>
      <c r="C8" s="27"/>
      <c r="D8" s="26"/>
      <c r="E8" s="26"/>
      <c r="F8" s="52"/>
      <c r="G8" s="54"/>
      <c r="H8" s="55"/>
    </row>
    <row r="9" spans="1:8" ht="11.5" x14ac:dyDescent="0.25">
      <c r="A9" s="25"/>
      <c r="B9" s="26"/>
      <c r="C9" s="27"/>
      <c r="D9" s="26"/>
      <c r="E9" s="26"/>
      <c r="F9" s="52"/>
      <c r="G9" s="54"/>
      <c r="H9" s="55"/>
    </row>
    <row r="10" spans="1:8" ht="23" x14ac:dyDescent="0.25">
      <c r="A10" s="30">
        <v>1</v>
      </c>
      <c r="B10" s="39" t="s">
        <v>621</v>
      </c>
      <c r="C10" s="32"/>
      <c r="D10" s="32"/>
      <c r="E10" s="31"/>
      <c r="F10" s="31"/>
      <c r="G10" s="42"/>
      <c r="H10" s="42"/>
    </row>
    <row r="11" spans="1:8" ht="11.5" x14ac:dyDescent="0.25">
      <c r="A11" s="34"/>
      <c r="B11" s="31"/>
      <c r="C11" s="32"/>
      <c r="D11" s="32"/>
      <c r="E11" s="31"/>
      <c r="F11" s="31"/>
      <c r="G11" s="38"/>
      <c r="H11" s="37"/>
    </row>
    <row r="12" spans="1:8" ht="40.5" customHeight="1" x14ac:dyDescent="0.25">
      <c r="A12" s="30">
        <v>2</v>
      </c>
      <c r="B12" s="39" t="s">
        <v>622</v>
      </c>
      <c r="C12" s="32"/>
      <c r="D12" s="32"/>
      <c r="E12" s="31"/>
      <c r="F12" s="31"/>
      <c r="G12" s="38"/>
      <c r="H12" s="37"/>
    </row>
    <row r="13" spans="1:8" ht="11.5" x14ac:dyDescent="0.25">
      <c r="A13" s="34"/>
      <c r="B13" s="31"/>
      <c r="C13" s="32"/>
      <c r="D13" s="32"/>
      <c r="E13" s="31"/>
      <c r="F13" s="31"/>
      <c r="G13" s="56"/>
      <c r="H13" s="57"/>
    </row>
    <row r="14" spans="1:8" ht="11.5" x14ac:dyDescent="0.25">
      <c r="A14" s="30">
        <v>3</v>
      </c>
      <c r="B14" s="39" t="s">
        <v>623</v>
      </c>
      <c r="C14" s="32"/>
      <c r="D14" s="32"/>
      <c r="E14" s="31"/>
      <c r="F14" s="31"/>
      <c r="G14" s="37"/>
      <c r="H14" s="37"/>
    </row>
    <row r="15" spans="1:8" ht="11.5" x14ac:dyDescent="0.25">
      <c r="A15" s="34"/>
      <c r="B15" s="31"/>
      <c r="C15" s="32"/>
      <c r="D15" s="32"/>
      <c r="E15" s="31"/>
      <c r="F15" s="31"/>
      <c r="G15" s="56"/>
      <c r="H15" s="57"/>
    </row>
    <row r="16" spans="1:8" ht="23" x14ac:dyDescent="0.25">
      <c r="A16" s="30">
        <v>4</v>
      </c>
      <c r="B16" s="39" t="s">
        <v>624</v>
      </c>
      <c r="C16" s="32"/>
      <c r="D16" s="32"/>
      <c r="E16" s="31"/>
      <c r="F16" s="49"/>
      <c r="G16" s="37"/>
      <c r="H16" s="37"/>
    </row>
    <row r="17" spans="1:12" ht="11.5" x14ac:dyDescent="0.25">
      <c r="A17" s="31"/>
      <c r="B17" s="58" t="s">
        <v>62</v>
      </c>
      <c r="C17" s="32"/>
      <c r="D17" s="31"/>
      <c r="E17" s="31"/>
      <c r="F17" s="49"/>
      <c r="G17" s="38"/>
      <c r="H17" s="37"/>
    </row>
    <row r="18" spans="1:12" ht="11.5" x14ac:dyDescent="0.25">
      <c r="A18" s="31"/>
      <c r="B18" s="31"/>
      <c r="C18" s="32"/>
      <c r="D18" s="31"/>
      <c r="E18" s="31"/>
      <c r="F18" s="49"/>
      <c r="G18" s="38"/>
      <c r="H18" s="37"/>
    </row>
    <row r="19" spans="1:12" ht="16.75" customHeight="1" x14ac:dyDescent="0.25">
      <c r="A19" s="31"/>
      <c r="B19" s="271" t="s">
        <v>625</v>
      </c>
      <c r="C19" s="272"/>
      <c r="D19" s="272"/>
      <c r="E19" s="273"/>
      <c r="F19" s="49"/>
      <c r="G19" s="37"/>
      <c r="H19" s="37"/>
      <c r="I19" s="3"/>
      <c r="J19" s="3"/>
      <c r="K19" s="4"/>
      <c r="L19" s="5"/>
    </row>
    <row r="20" spans="1:12" ht="11.5" x14ac:dyDescent="0.25">
      <c r="A20" s="31"/>
      <c r="B20" s="271" t="s">
        <v>626</v>
      </c>
      <c r="C20" s="272"/>
      <c r="D20" s="272"/>
      <c r="E20" s="273"/>
      <c r="F20" s="49"/>
      <c r="G20" s="38"/>
      <c r="H20" s="37"/>
      <c r="J20" s="6"/>
    </row>
    <row r="21" spans="1:12" ht="11.5" x14ac:dyDescent="0.25">
      <c r="A21" s="31"/>
      <c r="B21" s="271" t="s">
        <v>627</v>
      </c>
      <c r="C21" s="272"/>
      <c r="D21" s="272"/>
      <c r="E21" s="273"/>
      <c r="F21" s="49"/>
      <c r="G21" s="37"/>
      <c r="H21" s="37"/>
    </row>
    <row r="22" spans="1:12" ht="11.5" x14ac:dyDescent="0.25">
      <c r="A22" s="45"/>
      <c r="B22" s="13"/>
      <c r="C22" s="46"/>
      <c r="D22" s="8"/>
      <c r="E22" s="8"/>
      <c r="F22" s="8"/>
      <c r="G22" s="31"/>
      <c r="H22" s="33"/>
    </row>
    <row r="23" spans="1:12" ht="11.5" x14ac:dyDescent="0.25">
      <c r="A23" s="45"/>
      <c r="B23" s="13"/>
      <c r="C23" s="47"/>
      <c r="D23" s="13"/>
      <c r="E23" s="13"/>
      <c r="F23" s="13"/>
      <c r="G23" s="31"/>
      <c r="H23" s="33"/>
    </row>
    <row r="24" spans="1:12" ht="11.5" x14ac:dyDescent="0.25">
      <c r="A24" s="45"/>
      <c r="B24" s="13"/>
      <c r="C24" s="45" t="s">
        <v>571</v>
      </c>
      <c r="D24" s="13"/>
      <c r="E24" s="18"/>
      <c r="F24" s="18"/>
      <c r="G24" s="31"/>
      <c r="H24" s="33"/>
    </row>
    <row r="25" spans="1:12" ht="11.5" x14ac:dyDescent="0.25">
      <c r="A25" s="45"/>
      <c r="B25" s="13"/>
      <c r="C25" s="47"/>
      <c r="D25" s="13"/>
      <c r="E25" s="13"/>
      <c r="F25" s="13"/>
      <c r="G25" s="31"/>
      <c r="H25" s="33"/>
    </row>
    <row r="26" spans="1:12" ht="11.5" x14ac:dyDescent="0.25">
      <c r="A26" s="45"/>
      <c r="B26" s="13"/>
      <c r="C26" s="45" t="s">
        <v>572</v>
      </c>
      <c r="D26" s="13"/>
      <c r="E26" s="18"/>
      <c r="F26" s="18"/>
      <c r="G26" s="31"/>
      <c r="H26" s="33"/>
    </row>
    <row r="27" spans="1:12" ht="11.5" x14ac:dyDescent="0.25">
      <c r="A27" s="45"/>
      <c r="B27" s="13"/>
      <c r="C27" s="47"/>
      <c r="D27" s="13"/>
      <c r="E27" s="13"/>
      <c r="F27" s="13"/>
      <c r="G27" s="31"/>
      <c r="H27" s="33"/>
    </row>
    <row r="28" spans="1:12" ht="11.5" x14ac:dyDescent="0.25">
      <c r="A28" s="45"/>
      <c r="B28" s="13"/>
      <c r="C28" s="48"/>
      <c r="D28" s="18"/>
      <c r="E28" s="18"/>
      <c r="F28" s="18"/>
      <c r="G28" s="31"/>
      <c r="H28" s="33"/>
    </row>
  </sheetData>
  <mergeCells count="6">
    <mergeCell ref="B21:E21"/>
    <mergeCell ref="G5:H5"/>
    <mergeCell ref="E5:F5"/>
    <mergeCell ref="A7:F7"/>
    <mergeCell ref="B19:E19"/>
    <mergeCell ref="B20:E20"/>
  </mergeCells>
  <pageMargins left="0.75" right="0.5" top="0.75" bottom="0.5" header="0.3" footer="0.3"/>
  <pageSetup paperSize="9" scale="97" orientation="portrait" r:id="rId1"/>
  <headerFooter>
    <oddHeader xml:space="preserve">&amp;C
</oddHeader>
  </headerFooter>
  <colBreaks count="1" manualBreakCount="1">
    <brk id="8" max="1048575" man="1"/>
  </colBreaks>
  <ignoredErrors>
    <ignoredError sqref="D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2"/>
  <sheetViews>
    <sheetView view="pageBreakPreview" zoomScaleNormal="100" zoomScaleSheetLayoutView="100" workbookViewId="0">
      <selection activeCell="K16" sqref="K16"/>
    </sheetView>
  </sheetViews>
  <sheetFormatPr defaultColWidth="9" defaultRowHeight="9" x14ac:dyDescent="0.2"/>
  <cols>
    <col min="1" max="1" width="4.5" style="1" customWidth="1"/>
    <col min="2" max="2" width="37.5" style="1" customWidth="1"/>
    <col min="3" max="3" width="6" style="2" customWidth="1"/>
    <col min="4" max="4" width="5.5" style="2" customWidth="1"/>
    <col min="5" max="5" width="9" style="1" customWidth="1"/>
    <col min="6" max="6" width="8" style="1" customWidth="1"/>
    <col min="7" max="7" width="9.33203125" style="1" customWidth="1"/>
    <col min="8" max="16384" width="9" style="1"/>
  </cols>
  <sheetData>
    <row r="1" spans="1:7" ht="12" customHeight="1" x14ac:dyDescent="0.25">
      <c r="A1" s="7" t="str">
        <f>'Schedule 1'!A1</f>
        <v>400/132kV MAKINDU Transmission lines- LILO</v>
      </c>
      <c r="B1" s="8"/>
      <c r="C1" s="9"/>
      <c r="D1" s="9"/>
      <c r="E1" s="8"/>
      <c r="F1" s="8"/>
      <c r="G1" s="11"/>
    </row>
    <row r="2" spans="1:7" ht="12" customHeight="1" x14ac:dyDescent="0.25">
      <c r="A2" s="12" t="s">
        <v>1</v>
      </c>
      <c r="B2" s="13"/>
      <c r="C2" s="14"/>
      <c r="D2" s="14"/>
      <c r="E2" s="13"/>
      <c r="F2" s="13"/>
      <c r="G2" s="16"/>
    </row>
    <row r="3" spans="1:7" ht="12" customHeight="1" x14ac:dyDescent="0.25">
      <c r="A3" s="12" t="s">
        <v>628</v>
      </c>
      <c r="B3" s="13"/>
      <c r="C3" s="14"/>
      <c r="D3" s="14"/>
      <c r="E3" s="13"/>
      <c r="F3" s="13"/>
      <c r="G3" s="16"/>
    </row>
    <row r="4" spans="1:7" ht="12" customHeight="1" x14ac:dyDescent="0.25">
      <c r="A4" s="17" t="s">
        <v>629</v>
      </c>
      <c r="B4" s="18"/>
      <c r="C4" s="19"/>
      <c r="D4" s="19"/>
      <c r="E4" s="18"/>
      <c r="F4" s="18"/>
      <c r="G4" s="21"/>
    </row>
    <row r="5" spans="1:7" ht="11.5" x14ac:dyDescent="0.25">
      <c r="A5" s="41" t="s">
        <v>4</v>
      </c>
      <c r="B5" s="41" t="s">
        <v>5</v>
      </c>
      <c r="C5" s="41" t="s">
        <v>6</v>
      </c>
      <c r="D5" s="41" t="s">
        <v>7</v>
      </c>
      <c r="E5" s="278" t="s">
        <v>8</v>
      </c>
      <c r="F5" s="278"/>
      <c r="G5" s="28" t="s">
        <v>9</v>
      </c>
    </row>
    <row r="6" spans="1:7" ht="44.5" customHeight="1" x14ac:dyDescent="0.25">
      <c r="A6" s="22"/>
      <c r="B6" s="22"/>
      <c r="C6" s="22"/>
      <c r="D6" s="60" t="s">
        <v>588</v>
      </c>
      <c r="E6" s="23" t="s">
        <v>630</v>
      </c>
      <c r="F6" s="23" t="s">
        <v>631</v>
      </c>
      <c r="G6" s="23" t="s">
        <v>632</v>
      </c>
    </row>
    <row r="7" spans="1:7" ht="11.5" x14ac:dyDescent="0.25">
      <c r="A7" s="25"/>
      <c r="B7" s="26"/>
      <c r="C7" s="27"/>
      <c r="D7" s="27"/>
      <c r="E7" s="26"/>
      <c r="F7" s="26"/>
      <c r="G7" s="52"/>
    </row>
    <row r="8" spans="1:7" ht="11.5" x14ac:dyDescent="0.25">
      <c r="A8" s="25"/>
      <c r="B8" s="26"/>
      <c r="C8" s="27"/>
      <c r="D8" s="27"/>
      <c r="E8" s="26"/>
      <c r="F8" s="26"/>
      <c r="G8" s="52"/>
    </row>
    <row r="9" spans="1:7" ht="11.5" x14ac:dyDescent="0.25">
      <c r="A9" s="28" t="s">
        <v>16</v>
      </c>
      <c r="B9" s="29"/>
      <c r="C9" s="22"/>
      <c r="D9" s="22"/>
      <c r="E9" s="29"/>
      <c r="F9" s="29"/>
      <c r="G9" s="29"/>
    </row>
    <row r="10" spans="1:7" ht="11.5" x14ac:dyDescent="0.25">
      <c r="A10" s="30">
        <v>1</v>
      </c>
      <c r="B10" s="31" t="s">
        <v>17</v>
      </c>
      <c r="C10" s="32"/>
      <c r="D10" s="32"/>
      <c r="E10" s="279" t="s">
        <v>633</v>
      </c>
      <c r="F10" s="280"/>
      <c r="G10" s="281"/>
    </row>
    <row r="11" spans="1:7" ht="11.5" x14ac:dyDescent="0.25">
      <c r="A11" s="34"/>
      <c r="B11" s="31"/>
      <c r="C11" s="32"/>
      <c r="D11" s="32"/>
      <c r="E11" s="282"/>
      <c r="F11" s="283"/>
      <c r="G11" s="284"/>
    </row>
    <row r="12" spans="1:7" ht="11.5" x14ac:dyDescent="0.25">
      <c r="A12" s="30">
        <v>2</v>
      </c>
      <c r="B12" s="31" t="s">
        <v>18</v>
      </c>
      <c r="C12" s="32"/>
      <c r="D12" s="32"/>
      <c r="E12" s="282"/>
      <c r="F12" s="283"/>
      <c r="G12" s="284"/>
    </row>
    <row r="13" spans="1:7" ht="11.5" x14ac:dyDescent="0.25">
      <c r="A13" s="34"/>
      <c r="B13" s="31"/>
      <c r="C13" s="32"/>
      <c r="D13" s="32"/>
      <c r="E13" s="282"/>
      <c r="F13" s="283"/>
      <c r="G13" s="284"/>
    </row>
    <row r="14" spans="1:7" ht="11.5" x14ac:dyDescent="0.25">
      <c r="A14" s="30">
        <v>3</v>
      </c>
      <c r="B14" s="31" t="s">
        <v>23</v>
      </c>
      <c r="C14" s="32"/>
      <c r="D14" s="32"/>
      <c r="E14" s="282"/>
      <c r="F14" s="283"/>
      <c r="G14" s="284"/>
    </row>
    <row r="15" spans="1:7" ht="11.5" x14ac:dyDescent="0.25">
      <c r="A15" s="34"/>
      <c r="B15" s="31"/>
      <c r="C15" s="32"/>
      <c r="D15" s="32"/>
      <c r="E15" s="282"/>
      <c r="F15" s="283"/>
      <c r="G15" s="284"/>
    </row>
    <row r="16" spans="1:7" ht="11.5" x14ac:dyDescent="0.25">
      <c r="A16" s="30">
        <v>4</v>
      </c>
      <c r="B16" s="36" t="s">
        <v>594</v>
      </c>
      <c r="C16" s="32"/>
      <c r="D16" s="32"/>
      <c r="E16" s="282"/>
      <c r="F16" s="283"/>
      <c r="G16" s="284"/>
    </row>
    <row r="17" spans="1:7" ht="11.5" x14ac:dyDescent="0.25">
      <c r="A17" s="34"/>
      <c r="B17" s="31"/>
      <c r="C17" s="32"/>
      <c r="D17" s="32"/>
      <c r="E17" s="282"/>
      <c r="F17" s="283"/>
      <c r="G17" s="284"/>
    </row>
    <row r="18" spans="1:7" ht="11.5" x14ac:dyDescent="0.25">
      <c r="A18" s="30">
        <v>5</v>
      </c>
      <c r="B18" s="31" t="s">
        <v>31</v>
      </c>
      <c r="C18" s="32"/>
      <c r="D18" s="32"/>
      <c r="E18" s="282"/>
      <c r="F18" s="283"/>
      <c r="G18" s="284"/>
    </row>
    <row r="19" spans="1:7" ht="11.5" x14ac:dyDescent="0.25">
      <c r="A19" s="34"/>
      <c r="B19" s="31"/>
      <c r="C19" s="32"/>
      <c r="D19" s="32"/>
      <c r="E19" s="282"/>
      <c r="F19" s="283"/>
      <c r="G19" s="284"/>
    </row>
    <row r="20" spans="1:7" ht="11.5" x14ac:dyDescent="0.25">
      <c r="A20" s="30">
        <v>6</v>
      </c>
      <c r="B20" s="31" t="s">
        <v>32</v>
      </c>
      <c r="C20" s="32"/>
      <c r="D20" s="32"/>
      <c r="E20" s="282"/>
      <c r="F20" s="283"/>
      <c r="G20" s="284"/>
    </row>
    <row r="21" spans="1:7" ht="11.5" x14ac:dyDescent="0.25">
      <c r="A21" s="34"/>
      <c r="B21" s="31"/>
      <c r="C21" s="32"/>
      <c r="D21" s="32"/>
      <c r="E21" s="282"/>
      <c r="F21" s="283"/>
      <c r="G21" s="284"/>
    </row>
    <row r="22" spans="1:7" ht="11.5" x14ac:dyDescent="0.25">
      <c r="A22" s="30">
        <v>7</v>
      </c>
      <c r="B22" s="31" t="s">
        <v>595</v>
      </c>
      <c r="C22" s="32"/>
      <c r="D22" s="32"/>
      <c r="E22" s="282"/>
      <c r="F22" s="283"/>
      <c r="G22" s="284"/>
    </row>
    <row r="23" spans="1:7" ht="11.5" x14ac:dyDescent="0.25">
      <c r="A23" s="34"/>
      <c r="B23" s="31"/>
      <c r="C23" s="32"/>
      <c r="D23" s="32"/>
      <c r="E23" s="282"/>
      <c r="F23" s="283"/>
      <c r="G23" s="284"/>
    </row>
    <row r="24" spans="1:7" ht="11.5" x14ac:dyDescent="0.25">
      <c r="A24" s="30">
        <v>8</v>
      </c>
      <c r="B24" s="31" t="s">
        <v>34</v>
      </c>
      <c r="C24" s="32"/>
      <c r="D24" s="32"/>
      <c r="E24" s="282"/>
      <c r="F24" s="283"/>
      <c r="G24" s="284"/>
    </row>
    <row r="25" spans="1:7" ht="11.5" x14ac:dyDescent="0.25">
      <c r="A25" s="31"/>
      <c r="B25" s="31"/>
      <c r="C25" s="32"/>
      <c r="D25" s="32"/>
      <c r="E25" s="285"/>
      <c r="F25" s="286"/>
      <c r="G25" s="287"/>
    </row>
    <row r="26" spans="1:7" ht="11.5" x14ac:dyDescent="0.25">
      <c r="A26" s="45"/>
      <c r="B26" s="13"/>
      <c r="C26" s="46"/>
      <c r="D26" s="9"/>
      <c r="E26" s="8"/>
      <c r="F26" s="8"/>
      <c r="G26" s="11"/>
    </row>
    <row r="27" spans="1:7" ht="11.5" x14ac:dyDescent="0.25">
      <c r="A27" s="45"/>
      <c r="B27" s="13"/>
      <c r="C27" s="47"/>
      <c r="D27" s="14"/>
      <c r="E27" s="13"/>
      <c r="F27" s="13"/>
      <c r="G27" s="16"/>
    </row>
    <row r="28" spans="1:7" ht="11.5" x14ac:dyDescent="0.25">
      <c r="A28" s="45"/>
      <c r="B28" s="13"/>
      <c r="C28" s="48"/>
      <c r="D28" s="19" t="s">
        <v>571</v>
      </c>
      <c r="E28" s="18"/>
      <c r="F28" s="18"/>
      <c r="G28" s="21"/>
    </row>
    <row r="29" spans="1:7" ht="11.5" x14ac:dyDescent="0.25">
      <c r="A29" s="45"/>
      <c r="B29" s="13"/>
      <c r="C29" s="47"/>
      <c r="D29" s="14"/>
      <c r="E29" s="13"/>
      <c r="F29" s="13"/>
      <c r="G29" s="16"/>
    </row>
    <row r="30" spans="1:7" ht="11.5" x14ac:dyDescent="0.25">
      <c r="A30" s="45"/>
      <c r="B30" s="13"/>
      <c r="C30" s="48"/>
      <c r="D30" s="19" t="s">
        <v>572</v>
      </c>
      <c r="E30" s="18"/>
      <c r="F30" s="18"/>
      <c r="G30" s="21"/>
    </row>
    <row r="31" spans="1:7" ht="11.5" x14ac:dyDescent="0.25">
      <c r="A31" s="45"/>
      <c r="B31" s="13"/>
      <c r="C31" s="47"/>
      <c r="D31" s="14"/>
      <c r="E31" s="13"/>
      <c r="F31" s="13"/>
      <c r="G31" s="16"/>
    </row>
    <row r="32" spans="1:7" ht="11.5" x14ac:dyDescent="0.25">
      <c r="A32" s="59"/>
      <c r="B32" s="18"/>
      <c r="C32" s="48"/>
      <c r="D32" s="19"/>
      <c r="E32" s="18"/>
      <c r="F32" s="18"/>
      <c r="G32" s="21"/>
    </row>
  </sheetData>
  <mergeCells count="2">
    <mergeCell ref="E5:F5"/>
    <mergeCell ref="E10:G25"/>
  </mergeCells>
  <pageMargins left="0.75" right="0.5" top="0.75" bottom="0.5" header="0.3" footer="0.3"/>
  <pageSetup paperSize="9" scale="99" orientation="portrait" r:id="rId1"/>
  <headerFooter>
    <oddHeader xml:space="preserve">&amp;C
</oddHeader>
  </headerFooter>
  <ignoredErrors>
    <ignoredError sqref="D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5C7FE782A750479118A5A792F19E32" ma:contentTypeVersion="15" ma:contentTypeDescription="Create a new document." ma:contentTypeScope="" ma:versionID="18e1ac5d09d0b630e07acc9c1f81cac3">
  <xsd:schema xmlns:xsd="http://www.w3.org/2001/XMLSchema" xmlns:xs="http://www.w3.org/2001/XMLSchema" xmlns:p="http://schemas.microsoft.com/office/2006/metadata/properties" xmlns:ns2="7ccdd7c7-65d7-4b21-b53a-b49572202d60" xmlns:ns3="1121d598-bd17-4d30-aca5-3f53d16b8ec7" targetNamespace="http://schemas.microsoft.com/office/2006/metadata/properties" ma:root="true" ma:fieldsID="b59cdc800055f9d5477cc5ca065bbb87" ns2:_="" ns3:_="">
    <xsd:import namespace="7ccdd7c7-65d7-4b21-b53a-b49572202d60"/>
    <xsd:import namespace="1121d598-bd17-4d30-aca5-3f53d16b8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cdd7c7-65d7-4b21-b53a-b49572202d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6bcf5ad3-14dc-41ae-94e5-57c211b054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21d598-bd17-4d30-aca5-3f53d16b8e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2c23e873-0fb1-428f-ab23-168ea7429c3e}" ma:internalName="TaxCatchAll" ma:showField="CatchAllData" ma:web="1121d598-bd17-4d30-aca5-3f53d16b8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CEE608-691B-4263-8F4C-C373879478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E350D2-998F-456E-A5D8-9394E85766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cdd7c7-65d7-4b21-b53a-b49572202d60"/>
    <ds:schemaRef ds:uri="1121d598-bd17-4d30-aca5-3f53d16b8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Schedule 1</vt:lpstr>
      <vt:lpstr>Schedule 2</vt:lpstr>
      <vt:lpstr>Schedule 3</vt:lpstr>
      <vt:lpstr>Schedule 4</vt:lpstr>
      <vt:lpstr>Schedule 5-Grand Summary</vt:lpstr>
      <vt:lpstr>Schedule 6</vt:lpstr>
      <vt:lpstr>'Schedule 1'!Print_Area</vt:lpstr>
      <vt:lpstr>'Schedule 2'!Print_Area</vt:lpstr>
      <vt:lpstr>'Schedule 4'!Print_Area</vt:lpstr>
      <vt:lpstr>'Schedule 5-Grand Summary'!Print_Area</vt:lpstr>
      <vt:lpstr>'Schedule 1'!Print_Titles</vt:lpstr>
      <vt:lpstr>'Schedule 2'!Print_Titles</vt:lpstr>
      <vt:lpstr>'Schedule 3'!Print_Titles</vt:lpstr>
      <vt:lpstr>'Schedule 4'!Print_Titles</vt:lpstr>
      <vt:lpstr>'Schedule 5-Grand Summary'!Print_Titles</vt:lpstr>
      <vt:lpstr>'Schedule 6'!Print_Titles</vt:lpstr>
    </vt:vector>
  </TitlesOfParts>
  <Manager/>
  <Company>AF-Consult Switzerland AG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Samavedan Raghunath</dc:creator>
  <cp:keywords/>
  <dc:description/>
  <cp:lastModifiedBy>Collins K. Rono</cp:lastModifiedBy>
  <cp:revision/>
  <dcterms:created xsi:type="dcterms:W3CDTF">2014-02-10T13:30:46Z</dcterms:created>
  <dcterms:modified xsi:type="dcterms:W3CDTF">2024-10-04T08:00:51Z</dcterms:modified>
  <cp:category/>
  <cp:contentStatus/>
</cp:coreProperties>
</file>